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Foundation_Katja\Documents\KEHMET\Kehmet_pohjat\"/>
    </mc:Choice>
  </mc:AlternateContent>
  <xr:revisionPtr revIDLastSave="0" documentId="8_{5D56C2E4-4D9B-4512-B818-52EA71921C1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29" i="1" l="1"/>
  <c r="AU19" i="1"/>
  <c r="O19" i="1" l="1"/>
  <c r="AS41" i="1"/>
  <c r="AZ18" i="1"/>
  <c r="Z38" i="1"/>
  <c r="E18" i="1"/>
  <c r="AS37" i="1"/>
  <c r="Z34" i="1"/>
  <c r="AU33" i="1"/>
  <c r="AS33" i="1"/>
  <c r="AU32" i="1"/>
  <c r="AU31" i="1"/>
  <c r="AU30" i="1"/>
  <c r="Z30" i="1"/>
  <c r="AU29" i="1"/>
  <c r="AS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U28" i="1"/>
  <c r="AB28" i="1"/>
  <c r="AU27" i="1"/>
  <c r="AB27" i="1"/>
  <c r="AU26" i="1"/>
  <c r="AB26" i="1"/>
  <c r="Z26" i="1"/>
  <c r="Y26" i="1"/>
  <c r="X26" i="1"/>
  <c r="W26" i="1"/>
  <c r="V26" i="1"/>
  <c r="U26" i="1"/>
  <c r="T26" i="1"/>
  <c r="S26" i="1"/>
  <c r="R26" i="1"/>
  <c r="Q26" i="1"/>
  <c r="P26" i="1"/>
  <c r="AU25" i="1"/>
  <c r="AB25" i="1"/>
  <c r="O25" i="1"/>
  <c r="N25" i="1"/>
  <c r="AU24" i="1"/>
  <c r="AB24" i="1"/>
  <c r="O24" i="1"/>
  <c r="N24" i="1"/>
  <c r="L24" i="1"/>
  <c r="K24" i="1"/>
  <c r="J24" i="1"/>
  <c r="I24" i="1"/>
  <c r="H24" i="1"/>
  <c r="G24" i="1"/>
  <c r="F24" i="1"/>
  <c r="E24" i="1"/>
  <c r="AU23" i="1"/>
  <c r="AB23" i="1"/>
  <c r="O23" i="1"/>
  <c r="N23" i="1"/>
  <c r="AU22" i="1"/>
  <c r="AB22" i="1"/>
  <c r="O22" i="1"/>
  <c r="N22" i="1"/>
  <c r="AU21" i="1"/>
  <c r="AB21" i="1"/>
  <c r="O21" i="1"/>
  <c r="N21" i="1"/>
  <c r="AU20" i="1"/>
  <c r="AB20" i="1"/>
  <c r="O20" i="1"/>
  <c r="N20" i="1"/>
  <c r="AT19" i="1"/>
  <c r="AB19" i="1"/>
  <c r="AA19" i="1"/>
  <c r="AD18" i="1" s="1"/>
  <c r="N19" i="1"/>
  <c r="M19" i="1"/>
  <c r="P18" i="1" s="1"/>
  <c r="AV18" i="1"/>
  <c r="AC18" i="1"/>
  <c r="O18" i="1"/>
  <c r="AC28" i="1" l="1"/>
  <c r="AC21" i="1"/>
  <c r="AC20" i="1"/>
  <c r="AC22" i="1"/>
  <c r="AC24" i="1"/>
  <c r="AC23" i="1"/>
  <c r="AC25" i="1"/>
  <c r="AC19" i="1"/>
  <c r="AV19" i="1" s="1"/>
  <c r="AC26" i="1"/>
  <c r="AC27" i="1"/>
  <c r="AV29" i="1" l="1"/>
  <c r="AV32" i="1"/>
  <c r="AV30" i="1"/>
  <c r="AV25" i="1"/>
  <c r="AV23" i="1"/>
  <c r="AV21" i="1"/>
  <c r="AV22" i="1"/>
  <c r="AV20" i="1"/>
  <c r="AW19" i="1" s="1"/>
  <c r="AV33" i="1"/>
  <c r="AV28" i="1"/>
  <c r="AV27" i="1"/>
  <c r="AV26" i="1"/>
  <c r="AV31" i="1"/>
  <c r="AV24" i="1"/>
  <c r="AW24" i="1" l="1"/>
  <c r="AW27" i="1"/>
  <c r="AW22" i="1"/>
  <c r="AW25" i="1"/>
  <c r="AW28" i="1"/>
  <c r="AW30" i="1"/>
  <c r="AW31" i="1"/>
  <c r="AW33" i="1"/>
  <c r="AW21" i="1"/>
  <c r="AW32" i="1"/>
  <c r="AW26" i="1"/>
  <c r="AW20" i="1"/>
  <c r="AW23" i="1"/>
  <c r="AW29" i="1"/>
</calcChain>
</file>

<file path=xl/sharedStrings.xml><?xml version="1.0" encoding="utf-8"?>
<sst xmlns="http://schemas.openxmlformats.org/spreadsheetml/2006/main" count="50" uniqueCount="44">
  <si>
    <t>Visio</t>
  </si>
  <si>
    <t>Strategia</t>
  </si>
  <si>
    <t>Tavoitteet</t>
  </si>
  <si>
    <t>50% kasvua seuraavan vuoden aikana</t>
  </si>
  <si>
    <t>Tehtävät</t>
  </si>
  <si>
    <t>Osta 3 pienempää kilpailijaa</t>
  </si>
  <si>
    <t>Vastuullinen</t>
  </si>
  <si>
    <t>Mittari</t>
  </si>
  <si>
    <t>toinen</t>
  </si>
  <si>
    <t>kolmas</t>
  </si>
  <si>
    <t>neljäs</t>
  </si>
  <si>
    <t>viides</t>
  </si>
  <si>
    <t>jotakin tärkeää</t>
  </si>
  <si>
    <t>Missio</t>
  </si>
  <si>
    <t>Tärkeys</t>
  </si>
  <si>
    <t>Sähköautot ja muut uusiutuvaan energiaan perustuvat kulkuneuvot tulevat syrjäyttämään fossiilista polttoainetta käyttävät ajoneuvot</t>
  </si>
  <si>
    <t>Olemme mukana ajamassa muutosta</t>
  </si>
  <si>
    <t>Olemme paras paikka työskennellä ko muutosta ajatellen</t>
  </si>
  <si>
    <t>KUUDES</t>
  </si>
  <si>
    <t>seitsemäs</t>
  </si>
  <si>
    <t>kahdeksas</t>
  </si>
  <si>
    <t>Yhdeksäs</t>
  </si>
  <si>
    <t>Kymmenes</t>
  </si>
  <si>
    <t xml:space="preserve">Organisaatio </t>
  </si>
  <si>
    <t>Laatija</t>
  </si>
  <si>
    <t>Muistiinpanot</t>
  </si>
  <si>
    <t>Päivämäärä</t>
  </si>
  <si>
    <t>Mission tärkeys</t>
  </si>
  <si>
    <t>Vastaavuuden voimakkuus</t>
  </si>
  <si>
    <t>Hyvä julkisuuskuva</t>
  </si>
  <si>
    <t>Ajankohta</t>
  </si>
  <si>
    <t>Arvotuskriteerit</t>
  </si>
  <si>
    <t>kuuudes</t>
  </si>
  <si>
    <t>Strategian valmistelu tavoitteita varten</t>
  </si>
  <si>
    <t>Tavoitteiden valmistelu tehtäviä varten</t>
  </si>
  <si>
    <t>Tehtävien valmistelu tekemistä varten</t>
  </si>
  <si>
    <t>Tehtävien tekeminen</t>
  </si>
  <si>
    <t>Kilpailijoita nopeampi kasvu</t>
  </si>
  <si>
    <t>Työntekijöiden sitoutuminen</t>
  </si>
  <si>
    <t>3. kohta</t>
  </si>
  <si>
    <t>4. kohta</t>
  </si>
  <si>
    <t>5. kohta</t>
  </si>
  <si>
    <t>6. kohta</t>
  </si>
  <si>
    <t>7. kohta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</si>
</sst>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color theme="0"/>
      <name val="Arial"/>
      <family val="2"/>
    </font>
    <font>
      <sz val="11"/>
      <color theme="9" tint="-0.499984740745262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3"/>
      <color theme="5" tint="-0.499984740745262"/>
      <name val="Arial"/>
      <family val="2"/>
    </font>
    <font>
      <sz val="13"/>
      <color theme="9" tint="-0.499984740745262"/>
      <name val="Arial"/>
      <family val="2"/>
    </font>
    <font>
      <sz val="13"/>
      <color theme="7" tint="-0.499984740745262"/>
      <name val="Arial"/>
      <family val="2"/>
    </font>
    <font>
      <sz val="16"/>
      <color theme="1" tint="0.499984740745262"/>
      <name val="Neo Sans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7"/>
      </left>
      <right/>
      <top/>
      <bottom style="thin">
        <color theme="7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/>
      <right style="thin">
        <color theme="7"/>
      </right>
      <top style="thin">
        <color theme="7"/>
      </top>
      <bottom/>
      <diagonal/>
    </border>
    <border>
      <left style="thin">
        <color theme="7"/>
      </left>
      <right/>
      <top/>
      <bottom/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/>
      <bottom/>
      <diagonal/>
    </border>
    <border>
      <left/>
      <right/>
      <top style="thin">
        <color theme="9"/>
      </top>
      <bottom/>
      <diagonal/>
    </border>
    <border>
      <left/>
      <right/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5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7" tint="0.39997558519241921"/>
      </right>
      <top/>
      <bottom/>
      <diagonal/>
    </border>
    <border>
      <left/>
      <right/>
      <top/>
      <bottom style="thin">
        <color theme="7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16" borderId="0" xfId="0" applyFont="1" applyFill="1"/>
    <xf numFmtId="0" fontId="1" fillId="0" borderId="0" xfId="0" applyFont="1"/>
    <xf numFmtId="0" fontId="3" fillId="3" borderId="0" xfId="0" applyFont="1" applyFill="1"/>
    <xf numFmtId="0" fontId="1" fillId="3" borderId="0" xfId="0" applyFont="1" applyFill="1"/>
    <xf numFmtId="0" fontId="3" fillId="8" borderId="0" xfId="0" applyFont="1" applyFill="1"/>
    <xf numFmtId="0" fontId="1" fillId="8" borderId="0" xfId="0" applyFont="1" applyFill="1"/>
    <xf numFmtId="0" fontId="3" fillId="7" borderId="0" xfId="0" applyFont="1" applyFill="1"/>
    <xf numFmtId="0" fontId="1" fillId="7" borderId="0" xfId="0" applyFont="1" applyFill="1"/>
    <xf numFmtId="0" fontId="1" fillId="16" borderId="0" xfId="0" applyFont="1" applyFill="1" applyAlignment="1">
      <alignment textRotation="180"/>
    </xf>
    <xf numFmtId="0" fontId="1" fillId="0" borderId="0" xfId="0" applyFont="1" applyAlignment="1">
      <alignment textRotation="180"/>
    </xf>
    <xf numFmtId="0" fontId="1" fillId="2" borderId="0" xfId="0" applyFont="1" applyFill="1"/>
    <xf numFmtId="0" fontId="1" fillId="12" borderId="0" xfId="0" applyFont="1" applyFill="1"/>
    <xf numFmtId="0" fontId="1" fillId="13" borderId="0" xfId="0" applyFont="1" applyFill="1"/>
    <xf numFmtId="0" fontId="1" fillId="8" borderId="14" xfId="0" applyFont="1" applyFill="1" applyBorder="1"/>
    <xf numFmtId="0" fontId="1" fillId="14" borderId="0" xfId="0" applyFont="1" applyFill="1"/>
    <xf numFmtId="0" fontId="1" fillId="4" borderId="1" xfId="0" applyFont="1" applyFill="1" applyBorder="1" applyAlignment="1">
      <alignment wrapText="1"/>
    </xf>
    <xf numFmtId="0" fontId="1" fillId="15" borderId="1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9" xfId="0" applyFont="1" applyFill="1" applyBorder="1" applyAlignment="1">
      <alignment vertical="top" wrapText="1"/>
    </xf>
    <xf numFmtId="0" fontId="1" fillId="6" borderId="10" xfId="0" applyFont="1" applyFill="1" applyBorder="1"/>
    <xf numFmtId="0" fontId="1" fillId="6" borderId="15" xfId="0" applyFont="1" applyFill="1" applyBorder="1" applyAlignment="1">
      <alignment vertical="top" wrapText="1"/>
    </xf>
    <xf numFmtId="0" fontId="1" fillId="6" borderId="11" xfId="0" applyFont="1" applyFill="1" applyBorder="1" applyAlignment="1">
      <alignment vertical="top" wrapText="1"/>
    </xf>
    <xf numFmtId="0" fontId="1" fillId="9" borderId="7" xfId="0" applyFont="1" applyFill="1" applyBorder="1"/>
    <xf numFmtId="0" fontId="1" fillId="9" borderId="3" xfId="0" applyFont="1" applyFill="1" applyBorder="1" applyAlignment="1">
      <alignment horizontal="left" vertical="top" wrapText="1"/>
    </xf>
    <xf numFmtId="0" fontId="1" fillId="0" borderId="7" xfId="0" applyFont="1" applyBorder="1"/>
    <xf numFmtId="0" fontId="1" fillId="0" borderId="5" xfId="0" applyFont="1" applyBorder="1"/>
    <xf numFmtId="0" fontId="1" fillId="15" borderId="19" xfId="0" applyFont="1" applyFill="1" applyBorder="1" applyAlignment="1">
      <alignment horizontal="center"/>
    </xf>
    <xf numFmtId="0" fontId="1" fillId="6" borderId="12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3" xfId="0" applyFont="1" applyBorder="1"/>
    <xf numFmtId="0" fontId="1" fillId="15" borderId="20" xfId="0" applyFont="1" applyFill="1" applyBorder="1" applyAlignment="1">
      <alignment horizontal="center"/>
    </xf>
    <xf numFmtId="0" fontId="1" fillId="6" borderId="13" xfId="0" applyFont="1" applyFill="1" applyBorder="1" applyAlignment="1">
      <alignment vertical="top" wrapText="1"/>
    </xf>
    <xf numFmtId="0" fontId="1" fillId="4" borderId="2" xfId="0" applyFont="1" applyFill="1" applyBorder="1" applyAlignment="1">
      <alignment wrapText="1"/>
    </xf>
    <xf numFmtId="0" fontId="1" fillId="15" borderId="21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3" fillId="3" borderId="0" xfId="0" applyFont="1" applyFill="1" applyAlignment="1">
      <alignment vertical="center" textRotation="90"/>
    </xf>
    <xf numFmtId="0" fontId="3" fillId="8" borderId="0" xfId="0" applyFont="1" applyFill="1" applyAlignment="1">
      <alignment vertical="center" textRotation="90"/>
    </xf>
    <xf numFmtId="0" fontId="3" fillId="7" borderId="0" xfId="0" applyFont="1" applyFill="1" applyAlignment="1">
      <alignment vertical="center" textRotation="90"/>
    </xf>
    <xf numFmtId="0" fontId="6" fillId="16" borderId="0" xfId="0" applyFont="1" applyFill="1"/>
    <xf numFmtId="0" fontId="1" fillId="15" borderId="36" xfId="0" applyFont="1" applyFill="1" applyBorder="1"/>
    <xf numFmtId="0" fontId="7" fillId="15" borderId="37" xfId="0" applyFont="1" applyFill="1" applyBorder="1"/>
    <xf numFmtId="0" fontId="1" fillId="15" borderId="38" xfId="0" applyFont="1" applyFill="1" applyBorder="1"/>
    <xf numFmtId="0" fontId="1" fillId="15" borderId="37" xfId="0" applyFont="1" applyFill="1" applyBorder="1"/>
    <xf numFmtId="0" fontId="1" fillId="15" borderId="38" xfId="0" applyFont="1" applyFill="1" applyBorder="1" applyAlignment="1">
      <alignment horizontal="left"/>
    </xf>
    <xf numFmtId="0" fontId="1" fillId="15" borderId="39" xfId="0" applyFont="1" applyFill="1" applyBorder="1"/>
    <xf numFmtId="0" fontId="1" fillId="15" borderId="40" xfId="0" applyFont="1" applyFill="1" applyBorder="1"/>
    <xf numFmtId="0" fontId="7" fillId="15" borderId="35" xfId="0" applyFont="1" applyFill="1" applyBorder="1"/>
    <xf numFmtId="0" fontId="1" fillId="9" borderId="3" xfId="0" applyFont="1" applyFill="1" applyBorder="1" applyAlignment="1">
      <alignment vertical="center" wrapText="1"/>
    </xf>
    <xf numFmtId="0" fontId="1" fillId="7" borderId="0" xfId="0" applyFont="1" applyFill="1" applyAlignment="1">
      <alignment horizontal="center" vertical="center"/>
    </xf>
    <xf numFmtId="0" fontId="1" fillId="16" borderId="41" xfId="0" applyFont="1" applyFill="1" applyBorder="1"/>
    <xf numFmtId="0" fontId="1" fillId="16" borderId="41" xfId="0" applyFont="1" applyFill="1" applyBorder="1" applyAlignment="1">
      <alignment textRotation="180"/>
    </xf>
    <xf numFmtId="0" fontId="1" fillId="15" borderId="7" xfId="0" applyFont="1" applyFill="1" applyBorder="1" applyAlignment="1">
      <alignment textRotation="180"/>
    </xf>
    <xf numFmtId="0" fontId="1" fillId="0" borderId="25" xfId="0" applyFont="1" applyBorder="1" applyAlignment="1">
      <alignment textRotation="180"/>
    </xf>
    <xf numFmtId="0" fontId="1" fillId="0" borderId="6" xfId="0" applyFont="1" applyBorder="1" applyAlignment="1">
      <alignment textRotation="180"/>
    </xf>
    <xf numFmtId="0" fontId="1" fillId="14" borderId="0" xfId="0" applyFont="1" applyFill="1" applyAlignment="1">
      <alignment horizontal="center" vertical="center" textRotation="180"/>
    </xf>
    <xf numFmtId="0" fontId="1" fillId="0" borderId="0" xfId="0" applyFont="1" applyAlignment="1">
      <alignment horizontal="center" vertical="center" textRotation="180"/>
    </xf>
    <xf numFmtId="0" fontId="3" fillId="8" borderId="0" xfId="0" applyFont="1" applyFill="1" applyAlignment="1">
      <alignment vertical="center" textRotation="90"/>
    </xf>
    <xf numFmtId="0" fontId="0" fillId="0" borderId="0" xfId="0" applyAlignment="1">
      <alignment vertical="center" textRotation="90"/>
    </xf>
    <xf numFmtId="0" fontId="3" fillId="3" borderId="34" xfId="0" applyFont="1" applyFill="1" applyBorder="1" applyAlignment="1">
      <alignment vertical="center" textRotation="90"/>
    </xf>
    <xf numFmtId="0" fontId="0" fillId="0" borderId="34" xfId="0" applyBorder="1" applyAlignment="1">
      <alignment vertical="center" textRotation="90"/>
    </xf>
    <xf numFmtId="0" fontId="3" fillId="7" borderId="26" xfId="0" applyFont="1" applyFill="1" applyBorder="1" applyAlignment="1">
      <alignment vertical="center" textRotation="90"/>
    </xf>
    <xf numFmtId="0" fontId="0" fillId="0" borderId="26" xfId="0" applyBorder="1" applyAlignment="1">
      <alignment vertical="center" textRotation="90"/>
    </xf>
    <xf numFmtId="0" fontId="3" fillId="3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3" fillId="7" borderId="42" xfId="0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5" fillId="15" borderId="32" xfId="0" applyFont="1" applyFill="1" applyBorder="1" applyAlignment="1">
      <alignment textRotation="180"/>
    </xf>
    <xf numFmtId="0" fontId="1" fillId="0" borderId="17" xfId="0" applyFont="1" applyBorder="1" applyAlignment="1">
      <alignment textRotation="180"/>
    </xf>
    <xf numFmtId="0" fontId="1" fillId="0" borderId="16" xfId="0" applyFont="1" applyBorder="1" applyAlignment="1">
      <alignment textRotation="180"/>
    </xf>
    <xf numFmtId="0" fontId="1" fillId="3" borderId="0" xfId="0" applyFont="1" applyFill="1" applyAlignment="1">
      <alignment textRotation="180"/>
    </xf>
    <xf numFmtId="0" fontId="1" fillId="0" borderId="0" xfId="0" applyFont="1" applyAlignment="1">
      <alignment textRotation="180"/>
    </xf>
    <xf numFmtId="0" fontId="8" fillId="15" borderId="30" xfId="0" applyFont="1" applyFill="1" applyBorder="1" applyAlignment="1">
      <alignment textRotation="180"/>
    </xf>
    <xf numFmtId="0" fontId="8" fillId="0" borderId="31" xfId="0" applyFont="1" applyBorder="1" applyAlignment="1">
      <alignment textRotation="180"/>
    </xf>
    <xf numFmtId="0" fontId="8" fillId="0" borderId="23" xfId="0" applyFont="1" applyBorder="1" applyAlignment="1">
      <alignment textRotation="180"/>
    </xf>
    <xf numFmtId="0" fontId="1" fillId="14" borderId="33" xfId="0" applyFont="1" applyFill="1" applyBorder="1" applyAlignment="1">
      <alignment horizontal="center" vertical="center" textRotation="180"/>
    </xf>
    <xf numFmtId="0" fontId="1" fillId="0" borderId="0" xfId="0" applyFont="1" applyAlignment="1">
      <alignment horizontal="center" vertical="center"/>
    </xf>
    <xf numFmtId="0" fontId="1" fillId="12" borderId="0" xfId="0" applyFont="1" applyFill="1" applyAlignment="1">
      <alignment horizontal="center" vertical="center" textRotation="180"/>
    </xf>
    <xf numFmtId="0" fontId="4" fillId="11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1" fillId="0" borderId="0" xfId="0" applyFont="1"/>
    <xf numFmtId="0" fontId="1" fillId="8" borderId="0" xfId="0" applyFont="1" applyFill="1" applyAlignment="1">
      <alignment textRotation="180"/>
    </xf>
    <xf numFmtId="0" fontId="9" fillId="15" borderId="32" xfId="0" applyFont="1" applyFill="1" applyBorder="1" applyAlignment="1">
      <alignment textRotation="180"/>
    </xf>
    <xf numFmtId="0" fontId="9" fillId="0" borderId="17" xfId="0" applyFont="1" applyBorder="1" applyAlignment="1">
      <alignment textRotation="180"/>
    </xf>
    <xf numFmtId="0" fontId="9" fillId="0" borderId="16" xfId="0" applyFont="1" applyBorder="1" applyAlignment="1">
      <alignment textRotation="180"/>
    </xf>
    <xf numFmtId="0" fontId="2" fillId="10" borderId="0" xfId="0" applyFont="1" applyFill="1"/>
    <xf numFmtId="0" fontId="2" fillId="0" borderId="0" xfId="0" applyFont="1"/>
    <xf numFmtId="0" fontId="1" fillId="13" borderId="0" xfId="0" applyFont="1" applyFill="1" applyAlignment="1">
      <alignment horizontal="center" vertical="center" textRotation="180"/>
    </xf>
    <xf numFmtId="0" fontId="1" fillId="7" borderId="0" xfId="0" applyFont="1" applyFill="1" applyAlignment="1">
      <alignment textRotation="180"/>
    </xf>
    <xf numFmtId="0" fontId="10" fillId="15" borderId="7" xfId="0" applyFont="1" applyFill="1" applyBorder="1" applyAlignment="1">
      <alignment textRotation="180"/>
    </xf>
    <xf numFmtId="0" fontId="10" fillId="0" borderId="25" xfId="0" applyFont="1" applyBorder="1" applyAlignment="1">
      <alignment textRotation="180"/>
    </xf>
    <xf numFmtId="0" fontId="10" fillId="0" borderId="6" xfId="0" applyFont="1" applyBorder="1" applyAlignment="1">
      <alignment textRotation="180"/>
    </xf>
    <xf numFmtId="0" fontId="10" fillId="15" borderId="24" xfId="0" applyFont="1" applyFill="1" applyBorder="1" applyAlignment="1">
      <alignment textRotation="180"/>
    </xf>
    <xf numFmtId="0" fontId="10" fillId="15" borderId="26" xfId="0" applyFont="1" applyFill="1" applyBorder="1" applyAlignment="1">
      <alignment textRotation="180"/>
    </xf>
    <xf numFmtId="0" fontId="10" fillId="15" borderId="5" xfId="0" applyFont="1" applyFill="1" applyBorder="1" applyAlignment="1">
      <alignment textRotation="180"/>
    </xf>
    <xf numFmtId="0" fontId="10" fillId="15" borderId="27" xfId="0" applyFont="1" applyFill="1" applyBorder="1" applyAlignment="1">
      <alignment textRotation="180"/>
    </xf>
    <xf numFmtId="0" fontId="10" fillId="0" borderId="26" xfId="0" applyFont="1" applyBorder="1" applyAlignment="1">
      <alignment textRotation="180"/>
    </xf>
    <xf numFmtId="0" fontId="11" fillId="16" borderId="0" xfId="0" applyFont="1" applyFill="1" applyAlignment="1">
      <alignment horizontal="left"/>
    </xf>
    <xf numFmtId="0" fontId="11" fillId="0" borderId="0" xfId="0" applyFont="1"/>
    <xf numFmtId="0" fontId="1" fillId="0" borderId="30" xfId="0" applyFont="1" applyBorder="1" applyAlignment="1">
      <alignment textRotation="180"/>
    </xf>
    <xf numFmtId="0" fontId="1" fillId="0" borderId="31" xfId="0" applyFont="1" applyBorder="1" applyAlignment="1">
      <alignment textRotation="180"/>
    </xf>
    <xf numFmtId="0" fontId="1" fillId="0" borderId="23" xfId="0" applyFont="1" applyBorder="1" applyAlignment="1">
      <alignment textRotation="180"/>
    </xf>
    <xf numFmtId="0" fontId="0" fillId="0" borderId="0" xfId="0"/>
    <xf numFmtId="0" fontId="2" fillId="2" borderId="0" xfId="0" applyFont="1" applyFill="1" applyAlignment="1">
      <alignment vertical="center" textRotation="90"/>
    </xf>
    <xf numFmtId="0" fontId="1" fillId="12" borderId="29" xfId="0" applyFont="1" applyFill="1" applyBorder="1" applyAlignment="1">
      <alignment horizontal="center" vertical="center" textRotation="180"/>
    </xf>
    <xf numFmtId="0" fontId="1" fillId="12" borderId="22" xfId="0" applyFont="1" applyFill="1" applyBorder="1" applyAlignment="1">
      <alignment horizontal="center" vertical="center" textRotation="180"/>
    </xf>
    <xf numFmtId="0" fontId="12" fillId="16" borderId="0" xfId="0" applyFont="1" applyFill="1" applyAlignment="1">
      <alignment horizontal="left" vertical="top" textRotation="180"/>
    </xf>
    <xf numFmtId="0" fontId="13" fillId="0" borderId="0" xfId="0" applyFont="1" applyAlignment="1">
      <alignment horizontal="left" vertical="top"/>
    </xf>
    <xf numFmtId="0" fontId="12" fillId="16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0" fontId="1" fillId="13" borderId="28" xfId="0" applyFont="1" applyFill="1" applyBorder="1" applyAlignment="1">
      <alignment horizontal="center" vertical="center" textRotation="180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59713"/>
      <color rgb="FF66CCFF"/>
      <color rgb="FFFCC888"/>
      <color rgb="FFFFCCCC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77548</xdr:colOff>
      <xdr:row>15</xdr:row>
      <xdr:rowOff>160865</xdr:rowOff>
    </xdr:from>
    <xdr:to>
      <xdr:col>12</xdr:col>
      <xdr:colOff>203955</xdr:colOff>
      <xdr:row>18</xdr:row>
      <xdr:rowOff>42332</xdr:rowOff>
    </xdr:to>
    <xdr:sp macro="" textlink="">
      <xdr:nvSpPr>
        <xdr:cNvPr id="8" name="Arrow: Bent-Up 7">
          <a:extLst>
            <a:ext uri="{FF2B5EF4-FFF2-40B4-BE49-F238E27FC236}">
              <a16:creationId xmlns:a16="http://schemas.microsoft.com/office/drawing/2014/main" id="{571B3DFB-45AD-431B-BA87-FEAEFD9799A2}"/>
            </a:ext>
          </a:extLst>
        </xdr:cNvPr>
        <xdr:cNvSpPr/>
      </xdr:nvSpPr>
      <xdr:spPr>
        <a:xfrm rot="5400000">
          <a:off x="7083418" y="3103328"/>
          <a:ext cx="465667" cy="422741"/>
        </a:xfrm>
        <a:prstGeom prst="bentUp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88022</xdr:colOff>
      <xdr:row>15</xdr:row>
      <xdr:rowOff>127006</xdr:rowOff>
    </xdr:from>
    <xdr:to>
      <xdr:col>26</xdr:col>
      <xdr:colOff>210474</xdr:colOff>
      <xdr:row>18</xdr:row>
      <xdr:rowOff>16939</xdr:rowOff>
    </xdr:to>
    <xdr:sp macro="" textlink="">
      <xdr:nvSpPr>
        <xdr:cNvPr id="9" name="Arrow: Bent-Up 8">
          <a:extLst>
            <a:ext uri="{FF2B5EF4-FFF2-40B4-BE49-F238E27FC236}">
              <a16:creationId xmlns:a16="http://schemas.microsoft.com/office/drawing/2014/main" id="{9C93B757-AF8F-4D16-9159-62FECF0900A0}"/>
            </a:ext>
          </a:extLst>
        </xdr:cNvPr>
        <xdr:cNvSpPr/>
      </xdr:nvSpPr>
      <xdr:spPr>
        <a:xfrm rot="5400000">
          <a:off x="13463081" y="3075680"/>
          <a:ext cx="474133" cy="418786"/>
        </a:xfrm>
        <a:prstGeom prst="bentUp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55935</xdr:colOff>
      <xdr:row>15</xdr:row>
      <xdr:rowOff>169331</xdr:rowOff>
    </xdr:from>
    <xdr:to>
      <xdr:col>45</xdr:col>
      <xdr:colOff>179391</xdr:colOff>
      <xdr:row>18</xdr:row>
      <xdr:rowOff>50798</xdr:rowOff>
    </xdr:to>
    <xdr:sp macro="" textlink="">
      <xdr:nvSpPr>
        <xdr:cNvPr id="10" name="Arrow: Bent-Up 9">
          <a:extLst>
            <a:ext uri="{FF2B5EF4-FFF2-40B4-BE49-F238E27FC236}">
              <a16:creationId xmlns:a16="http://schemas.microsoft.com/office/drawing/2014/main" id="{6561CD77-1113-471E-A709-7FC1F9AE246E}"/>
            </a:ext>
          </a:extLst>
        </xdr:cNvPr>
        <xdr:cNvSpPr/>
      </xdr:nvSpPr>
      <xdr:spPr>
        <a:xfrm rot="5400000">
          <a:off x="22003996" y="3113270"/>
          <a:ext cx="465667" cy="419789"/>
        </a:xfrm>
        <a:prstGeom prst="bentUpArrow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58487</xdr:colOff>
      <xdr:row>15</xdr:row>
      <xdr:rowOff>8355</xdr:rowOff>
    </xdr:from>
    <xdr:to>
      <xdr:col>2</xdr:col>
      <xdr:colOff>16710</xdr:colOff>
      <xdr:row>17</xdr:row>
      <xdr:rowOff>183815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7E7676F6-43DF-4B1A-A772-4F2336C90FDF}"/>
            </a:ext>
          </a:extLst>
        </xdr:cNvPr>
        <xdr:cNvSpPr/>
      </xdr:nvSpPr>
      <xdr:spPr>
        <a:xfrm>
          <a:off x="668421" y="2890921"/>
          <a:ext cx="233947" cy="559802"/>
        </a:xfrm>
        <a:prstGeom prst="downArrow">
          <a:avLst/>
        </a:prstGeom>
        <a:solidFill>
          <a:srgbClr val="66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62"/>
  <sheetViews>
    <sheetView tabSelected="1" topLeftCell="N38" zoomScale="80" zoomScaleNormal="80" workbookViewId="0">
      <selection activeCell="Z55" sqref="Z55"/>
    </sheetView>
  </sheetViews>
  <sheetFormatPr defaultColWidth="8.7265625" defaultRowHeight="14"/>
  <cols>
    <col min="1" max="1" width="5.08984375" style="2" customWidth="1"/>
    <col min="2" max="2" width="4.7265625" style="2" customWidth="1"/>
    <col min="3" max="3" width="54.7265625" style="2" customWidth="1"/>
    <col min="4" max="4" width="7.453125" style="2" customWidth="1"/>
    <col min="5" max="7" width="4.1796875" style="2" customWidth="1"/>
    <col min="8" max="12" width="4.1796875" style="2" bestFit="1" customWidth="1"/>
    <col min="13" max="13" width="4.7265625" style="2" customWidth="1"/>
    <col min="14" max="14" width="34.08984375" style="2" customWidth="1"/>
    <col min="15" max="15" width="8.6328125" style="2" customWidth="1"/>
    <col min="16" max="26" width="4.1796875" style="2" customWidth="1"/>
    <col min="27" max="27" width="4.7265625" style="2" customWidth="1"/>
    <col min="28" max="28" width="42.7265625" style="2" customWidth="1"/>
    <col min="29" max="29" width="8.36328125" style="2" customWidth="1"/>
    <col min="30" max="45" width="4.1796875" style="2" customWidth="1"/>
    <col min="46" max="46" width="4.7265625" style="2" customWidth="1"/>
    <col min="47" max="47" width="30" style="2" customWidth="1"/>
    <col min="48" max="48" width="10.08984375" style="2" customWidth="1"/>
    <col min="49" max="49" width="4.90625" style="2" customWidth="1"/>
    <col min="50" max="50" width="22.1796875" style="2" customWidth="1"/>
    <col min="51" max="52" width="25.08984375" style="2" customWidth="1"/>
    <col min="53" max="16384" width="8.7265625" style="2"/>
  </cols>
  <sheetData>
    <row r="1" spans="1:53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ht="19.5" customHeight="1">
      <c r="A3" s="1"/>
      <c r="B3" s="90" t="s">
        <v>0</v>
      </c>
      <c r="C3" s="91"/>
      <c r="D3" s="1"/>
      <c r="E3" s="3"/>
      <c r="F3" s="66" t="s">
        <v>1</v>
      </c>
      <c r="G3" s="67"/>
      <c r="H3" s="67"/>
      <c r="I3" s="67"/>
      <c r="J3" s="67"/>
      <c r="K3" s="67"/>
      <c r="L3" s="75"/>
      <c r="M3" s="1"/>
      <c r="N3" s="1"/>
      <c r="O3" s="1"/>
      <c r="P3" s="5"/>
      <c r="Q3" s="68" t="s">
        <v>2</v>
      </c>
      <c r="R3" s="69"/>
      <c r="S3" s="69"/>
      <c r="T3" s="69"/>
      <c r="U3" s="69"/>
      <c r="V3" s="69"/>
      <c r="W3" s="69"/>
      <c r="X3" s="69"/>
      <c r="Y3" s="69"/>
      <c r="Z3" s="86"/>
      <c r="AA3" s="1"/>
      <c r="AB3" s="1"/>
      <c r="AC3" s="1"/>
      <c r="AD3" s="7"/>
      <c r="AE3" s="70" t="s">
        <v>4</v>
      </c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93"/>
      <c r="AT3" s="1"/>
      <c r="AU3" s="1"/>
      <c r="AV3" s="1"/>
      <c r="AW3" s="1"/>
      <c r="AX3" s="1"/>
      <c r="AY3" s="1"/>
      <c r="AZ3" s="1"/>
      <c r="BA3" s="1"/>
    </row>
    <row r="4" spans="1:53" ht="15" customHeight="1">
      <c r="A4" s="1"/>
      <c r="B4" s="83" t="s">
        <v>15</v>
      </c>
      <c r="C4" s="84"/>
      <c r="D4" s="1"/>
      <c r="E4" s="77" t="s">
        <v>43</v>
      </c>
      <c r="F4" s="77" t="s">
        <v>42</v>
      </c>
      <c r="G4" s="77" t="s">
        <v>41</v>
      </c>
      <c r="H4" s="77" t="s">
        <v>40</v>
      </c>
      <c r="I4" s="77" t="s">
        <v>39</v>
      </c>
      <c r="J4" s="77" t="s">
        <v>37</v>
      </c>
      <c r="K4" s="77" t="s">
        <v>38</v>
      </c>
      <c r="L4" s="76"/>
      <c r="M4" s="1"/>
      <c r="N4" s="1"/>
      <c r="O4" s="1"/>
      <c r="P4" s="87" t="s">
        <v>22</v>
      </c>
      <c r="Q4" s="87" t="s">
        <v>21</v>
      </c>
      <c r="R4" s="87" t="s">
        <v>20</v>
      </c>
      <c r="S4" s="87" t="s">
        <v>19</v>
      </c>
      <c r="T4" s="87" t="s">
        <v>18</v>
      </c>
      <c r="U4" s="87" t="s">
        <v>11</v>
      </c>
      <c r="V4" s="87" t="s">
        <v>10</v>
      </c>
      <c r="W4" s="87" t="s">
        <v>9</v>
      </c>
      <c r="X4" s="87" t="s">
        <v>8</v>
      </c>
      <c r="Y4" s="87" t="s">
        <v>3</v>
      </c>
      <c r="Z4" s="76"/>
      <c r="AA4" s="1"/>
      <c r="AB4" s="1"/>
      <c r="AC4" s="53"/>
      <c r="AD4" s="97">
        <v>15</v>
      </c>
      <c r="AE4" s="99">
        <v>14</v>
      </c>
      <c r="AF4" s="99">
        <v>13</v>
      </c>
      <c r="AG4" s="99">
        <v>12</v>
      </c>
      <c r="AH4" s="99">
        <v>11</v>
      </c>
      <c r="AI4" s="99">
        <v>10</v>
      </c>
      <c r="AJ4" s="99">
        <v>9</v>
      </c>
      <c r="AK4" s="99">
        <v>8</v>
      </c>
      <c r="AL4" s="99">
        <v>7</v>
      </c>
      <c r="AM4" s="99" t="s">
        <v>32</v>
      </c>
      <c r="AN4" s="99" t="s">
        <v>11</v>
      </c>
      <c r="AO4" s="99" t="s">
        <v>10</v>
      </c>
      <c r="AP4" s="99" t="s">
        <v>9</v>
      </c>
      <c r="AQ4" s="97" t="s">
        <v>8</v>
      </c>
      <c r="AR4" s="94" t="s">
        <v>5</v>
      </c>
      <c r="AS4" s="76"/>
      <c r="AT4" s="1"/>
      <c r="AU4" s="1"/>
      <c r="AV4" s="1"/>
      <c r="AW4" s="1"/>
      <c r="AX4" s="1"/>
      <c r="AY4" s="1"/>
      <c r="AZ4" s="1"/>
      <c r="BA4" s="1"/>
    </row>
    <row r="5" spans="1:53" ht="15" customHeight="1">
      <c r="A5" s="1"/>
      <c r="B5" s="85"/>
      <c r="C5" s="85"/>
      <c r="D5" s="1"/>
      <c r="E5" s="78"/>
      <c r="F5" s="78"/>
      <c r="G5" s="78"/>
      <c r="H5" s="78"/>
      <c r="I5" s="78"/>
      <c r="J5" s="78"/>
      <c r="K5" s="78"/>
      <c r="L5" s="76"/>
      <c r="M5" s="1"/>
      <c r="N5" s="1"/>
      <c r="O5" s="1"/>
      <c r="P5" s="88"/>
      <c r="Q5" s="88"/>
      <c r="R5" s="88"/>
      <c r="S5" s="88"/>
      <c r="T5" s="88"/>
      <c r="U5" s="88"/>
      <c r="V5" s="88"/>
      <c r="W5" s="88"/>
      <c r="X5" s="88"/>
      <c r="Y5" s="88"/>
      <c r="Z5" s="76"/>
      <c r="AA5" s="1"/>
      <c r="AB5" s="1"/>
      <c r="AC5" s="53"/>
      <c r="AD5" s="98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1"/>
      <c r="AR5" s="95"/>
      <c r="AS5" s="76"/>
      <c r="AT5" s="1"/>
      <c r="AU5" s="1"/>
      <c r="AV5" s="1"/>
      <c r="AW5" s="1"/>
      <c r="AX5" s="1"/>
      <c r="AY5" s="1"/>
      <c r="AZ5" s="1"/>
      <c r="BA5" s="1"/>
    </row>
    <row r="6" spans="1:53" ht="15" customHeight="1">
      <c r="A6" s="1"/>
      <c r="B6" s="85"/>
      <c r="C6" s="85"/>
      <c r="D6" s="1"/>
      <c r="E6" s="78"/>
      <c r="F6" s="78"/>
      <c r="G6" s="78"/>
      <c r="H6" s="78"/>
      <c r="I6" s="78"/>
      <c r="J6" s="78"/>
      <c r="K6" s="78"/>
      <c r="L6" s="76"/>
      <c r="M6" s="1"/>
      <c r="N6" s="1"/>
      <c r="O6" s="1"/>
      <c r="P6" s="88"/>
      <c r="Q6" s="88"/>
      <c r="R6" s="88"/>
      <c r="S6" s="88"/>
      <c r="T6" s="88"/>
      <c r="U6" s="88"/>
      <c r="V6" s="88"/>
      <c r="W6" s="88"/>
      <c r="X6" s="88"/>
      <c r="Y6" s="88"/>
      <c r="Z6" s="76"/>
      <c r="AA6" s="1"/>
      <c r="AB6" s="1"/>
      <c r="AC6" s="53"/>
      <c r="AD6" s="98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1"/>
      <c r="AR6" s="95"/>
      <c r="AS6" s="76"/>
      <c r="AT6" s="1"/>
      <c r="AU6" s="1"/>
      <c r="AV6" s="1"/>
      <c r="AW6" s="1"/>
      <c r="AX6" s="1"/>
      <c r="AY6" s="1"/>
      <c r="AZ6" s="1"/>
      <c r="BA6" s="1"/>
    </row>
    <row r="7" spans="1:53" ht="15" customHeight="1">
      <c r="A7" s="1"/>
      <c r="B7" s="85"/>
      <c r="C7" s="85"/>
      <c r="D7" s="1"/>
      <c r="E7" s="78"/>
      <c r="F7" s="78"/>
      <c r="G7" s="78"/>
      <c r="H7" s="78"/>
      <c r="I7" s="78"/>
      <c r="J7" s="78"/>
      <c r="K7" s="78"/>
      <c r="L7" s="76"/>
      <c r="M7" s="1"/>
      <c r="N7" s="1"/>
      <c r="O7" s="1"/>
      <c r="P7" s="88"/>
      <c r="Q7" s="88"/>
      <c r="R7" s="88"/>
      <c r="S7" s="88"/>
      <c r="T7" s="88"/>
      <c r="U7" s="88"/>
      <c r="V7" s="88"/>
      <c r="W7" s="88"/>
      <c r="X7" s="88"/>
      <c r="Y7" s="88"/>
      <c r="Z7" s="76"/>
      <c r="AA7" s="1"/>
      <c r="AB7" s="1"/>
      <c r="AC7" s="53"/>
      <c r="AD7" s="98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1"/>
      <c r="AR7" s="95"/>
      <c r="AS7" s="76"/>
      <c r="AT7" s="1"/>
      <c r="AU7" s="1"/>
      <c r="AV7" s="1"/>
      <c r="AW7" s="1"/>
      <c r="AX7" s="1"/>
      <c r="AY7" s="1"/>
      <c r="AZ7" s="1"/>
      <c r="BA7" s="1"/>
    </row>
    <row r="8" spans="1:53" ht="15" customHeight="1">
      <c r="A8" s="1"/>
      <c r="B8" s="85"/>
      <c r="C8" s="85"/>
      <c r="D8" s="1"/>
      <c r="E8" s="78"/>
      <c r="F8" s="78"/>
      <c r="G8" s="78"/>
      <c r="H8" s="78"/>
      <c r="I8" s="78"/>
      <c r="J8" s="78"/>
      <c r="K8" s="78"/>
      <c r="L8" s="76"/>
      <c r="M8" s="1"/>
      <c r="N8" s="1"/>
      <c r="O8" s="1"/>
      <c r="P8" s="88"/>
      <c r="Q8" s="88"/>
      <c r="R8" s="88"/>
      <c r="S8" s="88"/>
      <c r="T8" s="88"/>
      <c r="U8" s="88"/>
      <c r="V8" s="88"/>
      <c r="W8" s="88"/>
      <c r="X8" s="88"/>
      <c r="Y8" s="88"/>
      <c r="Z8" s="76"/>
      <c r="AA8" s="1"/>
      <c r="AB8" s="1"/>
      <c r="AC8" s="53"/>
      <c r="AD8" s="98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1"/>
      <c r="AR8" s="95"/>
      <c r="AS8" s="76"/>
      <c r="AT8" s="1"/>
      <c r="AU8" s="1"/>
      <c r="AV8" s="1"/>
      <c r="AW8" s="1"/>
      <c r="AX8" s="1"/>
      <c r="AY8" s="1"/>
      <c r="AZ8" s="1"/>
      <c r="BA8" s="1"/>
    </row>
    <row r="9" spans="1:53" ht="15" customHeight="1">
      <c r="A9" s="1"/>
      <c r="B9" s="85"/>
      <c r="C9" s="85"/>
      <c r="D9" s="1"/>
      <c r="E9" s="78"/>
      <c r="F9" s="78"/>
      <c r="G9" s="78"/>
      <c r="H9" s="78"/>
      <c r="I9" s="78"/>
      <c r="J9" s="78"/>
      <c r="K9" s="78"/>
      <c r="L9" s="76"/>
      <c r="M9" s="1"/>
      <c r="N9" s="1"/>
      <c r="O9" s="1"/>
      <c r="P9" s="88"/>
      <c r="Q9" s="88"/>
      <c r="R9" s="88"/>
      <c r="S9" s="88"/>
      <c r="T9" s="88"/>
      <c r="U9" s="88"/>
      <c r="V9" s="88"/>
      <c r="W9" s="88"/>
      <c r="X9" s="88"/>
      <c r="Y9" s="88"/>
      <c r="Z9" s="76"/>
      <c r="AA9" s="1"/>
      <c r="AB9" s="1"/>
      <c r="AC9" s="53"/>
      <c r="AD9" s="98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1"/>
      <c r="AR9" s="95"/>
      <c r="AS9" s="76"/>
      <c r="AT9" s="1"/>
      <c r="AU9" s="1"/>
      <c r="AV9" s="1"/>
      <c r="AW9" s="1"/>
      <c r="AX9" s="1"/>
      <c r="AY9" s="1"/>
      <c r="AZ9" s="1"/>
      <c r="BA9" s="1"/>
    </row>
    <row r="10" spans="1:53" ht="15" customHeight="1">
      <c r="A10" s="1"/>
      <c r="B10" s="85"/>
      <c r="C10" s="85"/>
      <c r="D10" s="1"/>
      <c r="E10" s="78"/>
      <c r="F10" s="78"/>
      <c r="G10" s="78"/>
      <c r="H10" s="78"/>
      <c r="I10" s="78"/>
      <c r="J10" s="78"/>
      <c r="K10" s="78"/>
      <c r="L10" s="76"/>
      <c r="M10" s="1"/>
      <c r="N10" s="1"/>
      <c r="O10" s="1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76"/>
      <c r="AA10" s="1"/>
      <c r="AB10" s="1"/>
      <c r="AC10" s="53"/>
      <c r="AD10" s="98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1"/>
      <c r="AR10" s="95"/>
      <c r="AS10" s="76"/>
      <c r="AT10" s="1"/>
      <c r="AU10" s="1"/>
      <c r="AV10" s="1"/>
      <c r="AW10" s="1"/>
      <c r="AX10" s="1"/>
      <c r="AY10" s="1"/>
      <c r="AZ10" s="1"/>
      <c r="BA10" s="1"/>
    </row>
    <row r="11" spans="1:53" ht="15" customHeight="1">
      <c r="A11" s="1"/>
      <c r="B11" s="85"/>
      <c r="C11" s="85"/>
      <c r="D11" s="1"/>
      <c r="E11" s="78"/>
      <c r="F11" s="78"/>
      <c r="G11" s="78"/>
      <c r="H11" s="78"/>
      <c r="I11" s="78"/>
      <c r="J11" s="78"/>
      <c r="K11" s="78"/>
      <c r="L11" s="76"/>
      <c r="M11" s="1"/>
      <c r="N11" s="1"/>
      <c r="O11" s="1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76"/>
      <c r="AA11" s="1"/>
      <c r="AB11" s="1"/>
      <c r="AC11" s="53"/>
      <c r="AD11" s="98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1"/>
      <c r="AR11" s="95"/>
      <c r="AS11" s="76"/>
      <c r="AT11" s="1"/>
      <c r="AU11" s="1"/>
      <c r="AV11" s="1"/>
      <c r="AW11" s="1"/>
      <c r="AX11" s="1"/>
      <c r="AY11" s="1"/>
      <c r="AZ11" s="1"/>
      <c r="BA11" s="1"/>
    </row>
    <row r="12" spans="1:53" ht="15" customHeight="1">
      <c r="A12" s="1"/>
      <c r="B12" s="85"/>
      <c r="C12" s="85"/>
      <c r="D12" s="1"/>
      <c r="E12" s="78"/>
      <c r="F12" s="78"/>
      <c r="G12" s="78"/>
      <c r="H12" s="78"/>
      <c r="I12" s="78"/>
      <c r="J12" s="78"/>
      <c r="K12" s="78"/>
      <c r="L12" s="76"/>
      <c r="M12" s="1"/>
      <c r="N12" s="1"/>
      <c r="O12" s="1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76"/>
      <c r="AA12" s="1"/>
      <c r="AB12" s="1"/>
      <c r="AC12" s="53"/>
      <c r="AD12" s="98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1"/>
      <c r="AR12" s="95"/>
      <c r="AS12" s="76"/>
      <c r="AT12" s="1"/>
      <c r="AU12" s="1"/>
      <c r="AV12" s="1"/>
      <c r="AW12" s="1"/>
      <c r="AX12" s="1"/>
      <c r="AY12" s="1"/>
      <c r="AZ12" s="1"/>
      <c r="BA12" s="1"/>
    </row>
    <row r="13" spans="1:53" ht="15" customHeight="1">
      <c r="A13" s="1"/>
      <c r="B13" s="85"/>
      <c r="C13" s="85"/>
      <c r="D13" s="1"/>
      <c r="E13" s="78"/>
      <c r="F13" s="78"/>
      <c r="G13" s="78"/>
      <c r="H13" s="78"/>
      <c r="I13" s="78"/>
      <c r="J13" s="78"/>
      <c r="K13" s="78"/>
      <c r="L13" s="76"/>
      <c r="M13" s="1"/>
      <c r="N13" s="1"/>
      <c r="O13" s="1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76"/>
      <c r="AA13" s="1"/>
      <c r="AB13" s="1"/>
      <c r="AC13" s="53"/>
      <c r="AD13" s="98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1"/>
      <c r="AR13" s="95"/>
      <c r="AS13" s="76"/>
      <c r="AT13" s="1"/>
      <c r="AU13" s="1"/>
      <c r="AV13" s="1"/>
      <c r="AW13" s="1"/>
      <c r="AX13" s="1"/>
      <c r="AY13" s="1"/>
      <c r="AZ13" s="1"/>
      <c r="BA13" s="1"/>
    </row>
    <row r="14" spans="1:53" ht="15" customHeight="1">
      <c r="A14" s="1"/>
      <c r="B14" s="85"/>
      <c r="C14" s="85"/>
      <c r="D14" s="1"/>
      <c r="E14" s="78"/>
      <c r="F14" s="78"/>
      <c r="G14" s="78"/>
      <c r="H14" s="78"/>
      <c r="I14" s="78"/>
      <c r="J14" s="78"/>
      <c r="K14" s="78"/>
      <c r="L14" s="76"/>
      <c r="M14" s="1"/>
      <c r="N14" s="1"/>
      <c r="O14" s="1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76"/>
      <c r="AA14" s="1"/>
      <c r="AB14" s="1"/>
      <c r="AC14" s="53"/>
      <c r="AD14" s="98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1"/>
      <c r="AR14" s="95"/>
      <c r="AS14" s="76"/>
      <c r="AT14" s="1"/>
      <c r="AU14" s="1"/>
      <c r="AV14" s="1"/>
      <c r="AW14" s="1"/>
      <c r="AX14" s="1"/>
      <c r="AY14" s="1"/>
      <c r="AZ14" s="1"/>
      <c r="BA14" s="1"/>
    </row>
    <row r="15" spans="1:53" ht="15" customHeight="1">
      <c r="A15" s="1"/>
      <c r="B15" s="85"/>
      <c r="C15" s="85"/>
      <c r="D15" s="1"/>
      <c r="E15" s="78"/>
      <c r="F15" s="78"/>
      <c r="G15" s="78"/>
      <c r="H15" s="78"/>
      <c r="I15" s="78"/>
      <c r="J15" s="78"/>
      <c r="K15" s="78"/>
      <c r="L15" s="76"/>
      <c r="M15" s="1"/>
      <c r="N15" s="1"/>
      <c r="O15" s="1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76"/>
      <c r="AA15" s="1"/>
      <c r="AB15" s="1"/>
      <c r="AC15" s="53"/>
      <c r="AD15" s="98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1"/>
      <c r="AR15" s="95"/>
      <c r="AS15" s="76"/>
      <c r="AT15" s="1"/>
      <c r="AU15" s="1"/>
      <c r="AV15" s="1"/>
      <c r="AW15" s="1"/>
      <c r="AX15" s="1"/>
      <c r="AY15" s="1"/>
      <c r="AZ15" s="1"/>
      <c r="BA15" s="1"/>
    </row>
    <row r="16" spans="1:53" ht="15" customHeight="1">
      <c r="A16" s="1"/>
      <c r="B16" s="85"/>
      <c r="C16" s="85"/>
      <c r="D16" s="1"/>
      <c r="E16" s="78"/>
      <c r="F16" s="78"/>
      <c r="G16" s="78"/>
      <c r="H16" s="78"/>
      <c r="I16" s="78"/>
      <c r="J16" s="78"/>
      <c r="K16" s="78"/>
      <c r="L16" s="76"/>
      <c r="M16" s="1"/>
      <c r="N16" s="1"/>
      <c r="O16" s="1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76"/>
      <c r="AA16" s="1"/>
      <c r="AB16" s="1"/>
      <c r="AC16" s="53"/>
      <c r="AD16" s="98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1"/>
      <c r="AR16" s="95"/>
      <c r="AS16" s="76"/>
      <c r="AT16" s="1"/>
      <c r="AU16" s="1"/>
      <c r="AV16" s="1"/>
      <c r="AW16" s="1"/>
      <c r="AX16" s="1"/>
      <c r="AY16" s="1"/>
      <c r="AZ16" s="1"/>
      <c r="BA16" s="1"/>
    </row>
    <row r="17" spans="1:56" ht="15" customHeight="1">
      <c r="A17" s="1"/>
      <c r="B17" s="1"/>
      <c r="C17" s="1"/>
      <c r="D17" s="1"/>
      <c r="E17" s="79"/>
      <c r="F17" s="79"/>
      <c r="G17" s="79"/>
      <c r="H17" s="79"/>
      <c r="I17" s="79"/>
      <c r="J17" s="79"/>
      <c r="K17" s="79"/>
      <c r="L17" s="76"/>
      <c r="M17" s="9"/>
      <c r="N17" s="9"/>
      <c r="O17" s="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76"/>
      <c r="AA17" s="9"/>
      <c r="AB17" s="1"/>
      <c r="AC17" s="54"/>
      <c r="AD17" s="98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1"/>
      <c r="AR17" s="96"/>
      <c r="AS17" s="76"/>
      <c r="AT17" s="9"/>
      <c r="AU17" s="9"/>
      <c r="AV17" s="9"/>
      <c r="AW17" s="9"/>
      <c r="AX17" s="113" t="s">
        <v>36</v>
      </c>
      <c r="AY17" s="114"/>
      <c r="AZ17" s="114"/>
      <c r="BA17" s="9"/>
      <c r="BB17" s="10"/>
      <c r="BC17" s="10"/>
      <c r="BD17" s="10"/>
    </row>
    <row r="18" spans="1:56" ht="15" customHeight="1">
      <c r="A18" s="1"/>
      <c r="B18" s="11"/>
      <c r="C18" s="11"/>
      <c r="D18" s="11" t="s">
        <v>14</v>
      </c>
      <c r="E18" s="12" t="str">
        <f>B19 &amp;" &gt; "&amp; F3 &amp; " ["&amp;C54&amp;", "&amp;C55&amp;", "&amp;C56&amp;", "&amp;C57&amp;"]"</f>
        <v>Missio &gt; Strategia [0, 2, 5, 9]</v>
      </c>
      <c r="F18" s="12"/>
      <c r="G18" s="12"/>
      <c r="H18" s="12"/>
      <c r="I18" s="12"/>
      <c r="J18" s="12"/>
      <c r="K18" s="12"/>
      <c r="L18" s="12"/>
      <c r="M18" s="4"/>
      <c r="N18" s="4"/>
      <c r="O18" s="4" t="str">
        <f>D18</f>
        <v>Tärkeys</v>
      </c>
      <c r="P18" s="13" t="str">
        <f>M19 &amp;" &gt; "&amp; Q3 &amp; " ["&amp;C54&amp;", "&amp;C55&amp;", "&amp;C56&amp;", "&amp;C57&amp;"]"</f>
        <v>Strategia &gt; Tavoitteet [0, 2, 5, 9]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6"/>
      <c r="AB18" s="14"/>
      <c r="AC18" s="6" t="str">
        <f>D18</f>
        <v>Tärkeys</v>
      </c>
      <c r="AD18" s="15" t="str">
        <f>AA19&amp;" &gt; "&amp;AE3 &amp; " ["&amp;C54&amp;", "&amp;C55&amp;", "&amp;C56&amp;", "&amp;C57&amp;"]"</f>
        <v>Tavoitteet &gt; Tehtävät [0, 2, 5, 9]</v>
      </c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8"/>
      <c r="AU18" s="8"/>
      <c r="AV18" s="52" t="str">
        <f>D18</f>
        <v>Tärkeys</v>
      </c>
      <c r="AW18" s="52"/>
      <c r="AX18" s="52" t="s">
        <v>6</v>
      </c>
      <c r="AY18" s="52" t="s">
        <v>7</v>
      </c>
      <c r="AZ18" s="52" t="str">
        <f>L38</f>
        <v>Ajankohta</v>
      </c>
      <c r="BA18" s="1"/>
    </row>
    <row r="19" spans="1:56" ht="15" customHeight="1">
      <c r="A19" s="1"/>
      <c r="B19" s="108" t="s">
        <v>13</v>
      </c>
      <c r="C19" s="16" t="s">
        <v>16</v>
      </c>
      <c r="D19" s="17">
        <v>13</v>
      </c>
      <c r="E19" s="18">
        <v>2</v>
      </c>
      <c r="F19" s="18">
        <v>5</v>
      </c>
      <c r="G19" s="18">
        <v>9</v>
      </c>
      <c r="H19" s="18">
        <v>0</v>
      </c>
      <c r="I19" s="18">
        <v>9</v>
      </c>
      <c r="J19" s="18">
        <v>5</v>
      </c>
      <c r="K19" s="18">
        <v>9</v>
      </c>
      <c r="L19" s="12"/>
      <c r="M19" s="62" t="str">
        <f>F3</f>
        <v>Strategia</v>
      </c>
      <c r="N19" s="19" t="str">
        <f>K4</f>
        <v>Työntekijöiden sitoutuminen</v>
      </c>
      <c r="O19" s="19">
        <f>D19*K19+D20*K20+D21*K21+D22*K22+D23*K23</f>
        <v>208</v>
      </c>
      <c r="P19" s="20">
        <v>5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2</v>
      </c>
      <c r="X19" s="20">
        <v>0</v>
      </c>
      <c r="Y19" s="20">
        <v>0</v>
      </c>
      <c r="Z19" s="13"/>
      <c r="AA19" s="60" t="str">
        <f>Q3</f>
        <v>Tavoitteet</v>
      </c>
      <c r="AB19" s="21" t="str">
        <f>Y4</f>
        <v>50% kasvua seuraavan vuoden aikana</v>
      </c>
      <c r="AC19" s="22">
        <f>O19*Y19+O20*Y20+O21*Y21+O22*Y22+O23*Y23+O24*Y24+O25*Y25</f>
        <v>945</v>
      </c>
      <c r="AD19" s="23">
        <v>2</v>
      </c>
      <c r="AE19" s="23">
        <v>0</v>
      </c>
      <c r="AF19" s="23">
        <v>0</v>
      </c>
      <c r="AG19" s="23">
        <v>0</v>
      </c>
      <c r="AH19" s="23">
        <v>0</v>
      </c>
      <c r="AI19" s="23">
        <v>9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9</v>
      </c>
      <c r="AQ19" s="23">
        <v>9</v>
      </c>
      <c r="AR19" s="23">
        <v>9</v>
      </c>
      <c r="AS19" s="15"/>
      <c r="AT19" s="64" t="str">
        <f>AE3</f>
        <v>Tehtävät</v>
      </c>
      <c r="AU19" s="24" t="str">
        <f>AR4</f>
        <v>Osta 3 pienempää kilpailijaa</v>
      </c>
      <c r="AV19" s="51">
        <f>AC19*AR19+AC20*AR20+AC21*AR21+AC22*AR22+AC23*AR23+AC24*AR24+AC25*AR25+AC26*AR26+AC27*AR27+AC28*AR28</f>
        <v>62811</v>
      </c>
      <c r="AW19" s="24">
        <f>RANK(AV19,AV$19:AV$33,0)</f>
        <v>8</v>
      </c>
      <c r="AX19" s="25"/>
      <c r="AY19" s="26"/>
      <c r="AZ19" s="26"/>
      <c r="BA19" s="1"/>
    </row>
    <row r="20" spans="1:56" ht="15" customHeight="1">
      <c r="A20" s="1"/>
      <c r="B20" s="108"/>
      <c r="C20" s="16" t="s">
        <v>17</v>
      </c>
      <c r="D20" s="27">
        <v>8</v>
      </c>
      <c r="E20" s="18">
        <v>9</v>
      </c>
      <c r="F20" s="18">
        <v>9</v>
      </c>
      <c r="G20" s="18">
        <v>5</v>
      </c>
      <c r="H20" s="18">
        <v>0</v>
      </c>
      <c r="I20" s="18">
        <v>0</v>
      </c>
      <c r="J20" s="18">
        <v>9</v>
      </c>
      <c r="K20" s="18">
        <v>5</v>
      </c>
      <c r="L20" s="12"/>
      <c r="M20" s="62"/>
      <c r="N20" s="19" t="str">
        <f>J4</f>
        <v>Kilpailijoita nopeampi kasvu</v>
      </c>
      <c r="O20" s="19">
        <f>D19*J19+D20*J20+D21*J21+D22*J22+D23*J23</f>
        <v>189</v>
      </c>
      <c r="P20" s="20">
        <v>0</v>
      </c>
      <c r="Q20" s="20">
        <v>5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9</v>
      </c>
      <c r="X20" s="20">
        <v>0</v>
      </c>
      <c r="Y20" s="20">
        <v>5</v>
      </c>
      <c r="Z20" s="13"/>
      <c r="AA20" s="60"/>
      <c r="AB20" s="22" t="str">
        <f>X4</f>
        <v>toinen</v>
      </c>
      <c r="AC20" s="22">
        <f>O19*X19+O20*X20+O21*X21+O22*X22+O23*X23+O24*X24+O25*X25</f>
        <v>954</v>
      </c>
      <c r="AD20" s="23">
        <v>0</v>
      </c>
      <c r="AE20" s="23">
        <v>2</v>
      </c>
      <c r="AF20" s="23">
        <v>0</v>
      </c>
      <c r="AG20" s="23">
        <v>0</v>
      </c>
      <c r="AH20" s="23">
        <v>9</v>
      </c>
      <c r="AI20" s="23">
        <v>9</v>
      </c>
      <c r="AJ20" s="23">
        <v>0</v>
      </c>
      <c r="AK20" s="23">
        <v>0</v>
      </c>
      <c r="AL20" s="23">
        <v>0</v>
      </c>
      <c r="AM20" s="23">
        <v>2</v>
      </c>
      <c r="AN20" s="23">
        <v>0</v>
      </c>
      <c r="AO20" s="23">
        <v>0</v>
      </c>
      <c r="AP20" s="23">
        <v>9</v>
      </c>
      <c r="AQ20" s="23">
        <v>9</v>
      </c>
      <c r="AR20" s="23">
        <v>0</v>
      </c>
      <c r="AS20" s="15"/>
      <c r="AT20" s="64"/>
      <c r="AU20" s="24" t="str">
        <f>AQ4</f>
        <v>toinen</v>
      </c>
      <c r="AV20" s="51">
        <f>AC19*AQ19+AC20*AQ20+AC21*AQ21+AC22*AQ22+AC23*AQ23+AC24*AQ24+AC25*AQ25+AC26*AQ26+AC27*AQ27+AC28*AQ28</f>
        <v>139598</v>
      </c>
      <c r="AW20" s="24">
        <f t="shared" ref="AW20:AW33" si="0">RANK(AV20,AV$19:AV$33,0)</f>
        <v>1</v>
      </c>
      <c r="AX20" s="29"/>
      <c r="AY20" s="30"/>
      <c r="AZ20" s="30"/>
      <c r="BA20" s="1"/>
    </row>
    <row r="21" spans="1:56" ht="15" customHeight="1">
      <c r="A21" s="1"/>
      <c r="B21" s="108"/>
      <c r="C21" s="16" t="s">
        <v>29</v>
      </c>
      <c r="D21" s="31">
        <v>5</v>
      </c>
      <c r="E21" s="18">
        <v>2</v>
      </c>
      <c r="F21" s="18">
        <v>9</v>
      </c>
      <c r="G21" s="18">
        <v>5</v>
      </c>
      <c r="H21" s="18">
        <v>9</v>
      </c>
      <c r="I21" s="18">
        <v>9</v>
      </c>
      <c r="J21" s="18">
        <v>5</v>
      </c>
      <c r="K21" s="18">
        <v>9</v>
      </c>
      <c r="L21" s="12"/>
      <c r="M21" s="62"/>
      <c r="N21" s="19" t="str">
        <f>I4</f>
        <v>3. kohta</v>
      </c>
      <c r="O21" s="19">
        <f>D19*I19+D20*I20+D21*I21+D22*I22+D23*I23</f>
        <v>162</v>
      </c>
      <c r="P21" s="20">
        <v>0</v>
      </c>
      <c r="Q21" s="20">
        <v>0</v>
      </c>
      <c r="R21" s="20">
        <v>5</v>
      </c>
      <c r="S21" s="20">
        <v>2</v>
      </c>
      <c r="T21" s="20">
        <v>9</v>
      </c>
      <c r="U21" s="20">
        <v>9</v>
      </c>
      <c r="V21" s="20">
        <v>9</v>
      </c>
      <c r="W21" s="20">
        <v>2</v>
      </c>
      <c r="X21" s="20">
        <v>5</v>
      </c>
      <c r="Y21" s="20">
        <v>0</v>
      </c>
      <c r="Z21" s="13"/>
      <c r="AA21" s="60"/>
      <c r="AB21" s="32" t="str">
        <f>W4</f>
        <v>kolmas</v>
      </c>
      <c r="AC21" s="22">
        <f>O19*W19+O20*W20+O21*W21+O22*W22+O23*W23+O24*W24+O25*W25</f>
        <v>2801</v>
      </c>
      <c r="AD21" s="23">
        <v>0</v>
      </c>
      <c r="AE21" s="23">
        <v>0</v>
      </c>
      <c r="AF21" s="23">
        <v>2</v>
      </c>
      <c r="AG21" s="23">
        <v>9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2</v>
      </c>
      <c r="AN21" s="23">
        <v>0</v>
      </c>
      <c r="AO21" s="23">
        <v>9</v>
      </c>
      <c r="AP21" s="23">
        <v>0</v>
      </c>
      <c r="AQ21" s="23">
        <v>9</v>
      </c>
      <c r="AR21" s="23">
        <v>0</v>
      </c>
      <c r="AS21" s="15"/>
      <c r="AT21" s="64"/>
      <c r="AU21" s="24" t="str">
        <f>AP4</f>
        <v>kolmas</v>
      </c>
      <c r="AV21" s="51">
        <f>AC19*AP19+AC20*AP20+AC21*AP21+AC22*AP22+AC23*AP23+AC24*AP24+AC25*AP25+AC26*AP26+AC27*AP27+AC28*AP28</f>
        <v>71249</v>
      </c>
      <c r="AW21" s="24">
        <f t="shared" si="0"/>
        <v>6</v>
      </c>
      <c r="AX21" s="29"/>
      <c r="AY21" s="30"/>
      <c r="AZ21" s="30"/>
      <c r="BA21" s="1"/>
    </row>
    <row r="22" spans="1:56" ht="15" customHeight="1">
      <c r="A22" s="1"/>
      <c r="B22" s="108"/>
      <c r="C22" s="33" t="s">
        <v>12</v>
      </c>
      <c r="D22" s="27">
        <v>3</v>
      </c>
      <c r="E22" s="18">
        <v>0</v>
      </c>
      <c r="F22" s="18">
        <v>0</v>
      </c>
      <c r="G22" s="18">
        <v>0</v>
      </c>
      <c r="H22" s="18">
        <v>9</v>
      </c>
      <c r="I22" s="18">
        <v>0</v>
      </c>
      <c r="J22" s="18">
        <v>9</v>
      </c>
      <c r="K22" s="18">
        <v>2</v>
      </c>
      <c r="L22" s="12"/>
      <c r="M22" s="62"/>
      <c r="N22" s="19" t="str">
        <f>H4</f>
        <v>4. kohta</v>
      </c>
      <c r="O22" s="19">
        <f>D19*H19+D20*H20+D21*H21+D22*H22+D23*H23</f>
        <v>72</v>
      </c>
      <c r="P22" s="20">
        <v>0</v>
      </c>
      <c r="Q22" s="20">
        <v>0</v>
      </c>
      <c r="R22" s="20">
        <v>9</v>
      </c>
      <c r="S22" s="20">
        <v>5</v>
      </c>
      <c r="T22" s="20">
        <v>9</v>
      </c>
      <c r="U22" s="20">
        <v>0</v>
      </c>
      <c r="V22" s="20">
        <v>0</v>
      </c>
      <c r="W22" s="20">
        <v>5</v>
      </c>
      <c r="X22" s="20">
        <v>2</v>
      </c>
      <c r="Y22" s="20">
        <v>0</v>
      </c>
      <c r="Z22" s="13"/>
      <c r="AA22" s="60"/>
      <c r="AB22" s="28" t="str">
        <f>V4</f>
        <v>neljäs</v>
      </c>
      <c r="AC22" s="22">
        <f>O19*V19+O20*V20+O21*V21+O22*V22+O23*V23+O24*V24+O25*V25</f>
        <v>2584</v>
      </c>
      <c r="AD22" s="23">
        <v>0</v>
      </c>
      <c r="AE22" s="23">
        <v>0</v>
      </c>
      <c r="AF22" s="23">
        <v>9</v>
      </c>
      <c r="AG22" s="23">
        <v>2</v>
      </c>
      <c r="AH22" s="23">
        <v>2</v>
      </c>
      <c r="AI22" s="23">
        <v>2</v>
      </c>
      <c r="AJ22" s="23">
        <v>2</v>
      </c>
      <c r="AK22" s="23">
        <v>0</v>
      </c>
      <c r="AL22" s="23">
        <v>0</v>
      </c>
      <c r="AM22" s="23">
        <v>0</v>
      </c>
      <c r="AN22" s="23">
        <v>9</v>
      </c>
      <c r="AO22" s="23">
        <v>2</v>
      </c>
      <c r="AP22" s="23">
        <v>0</v>
      </c>
      <c r="AQ22" s="23">
        <v>9</v>
      </c>
      <c r="AR22" s="23">
        <v>9</v>
      </c>
      <c r="AS22" s="15"/>
      <c r="AT22" s="64"/>
      <c r="AU22" s="24" t="str">
        <f>AO4</f>
        <v>neljäs</v>
      </c>
      <c r="AV22" s="51">
        <f>AC19*AO19+AC20*AO20+AC21*AO21+AC22*AO22+AC23*AO23+AC24*AO24+AC25*AO25+AC26*AO26+AC27*AO27+AC28*AO28</f>
        <v>47263</v>
      </c>
      <c r="AW22" s="24">
        <f t="shared" si="0"/>
        <v>14</v>
      </c>
      <c r="AX22" s="29"/>
      <c r="AY22" s="30"/>
      <c r="AZ22" s="30"/>
      <c r="BA22" s="1"/>
    </row>
    <row r="23" spans="1:56" ht="15" customHeight="1">
      <c r="A23" s="1"/>
      <c r="B23" s="108"/>
      <c r="C23" s="16"/>
      <c r="D23" s="34"/>
      <c r="E23" s="35"/>
      <c r="F23" s="35"/>
      <c r="G23" s="35"/>
      <c r="H23" s="35"/>
      <c r="I23" s="35"/>
      <c r="J23" s="36"/>
      <c r="K23" s="35"/>
      <c r="L23" s="12"/>
      <c r="M23" s="62"/>
      <c r="N23" s="19" t="str">
        <f>G4</f>
        <v>5. kohta</v>
      </c>
      <c r="O23" s="19">
        <f>D19*G19+D20*G20+D21*G21+D22*G22+D23*G23</f>
        <v>182</v>
      </c>
      <c r="P23" s="20">
        <v>0</v>
      </c>
      <c r="Q23" s="20">
        <v>9</v>
      </c>
      <c r="R23" s="20">
        <v>2</v>
      </c>
      <c r="S23" s="20">
        <v>2</v>
      </c>
      <c r="T23" s="20">
        <v>5</v>
      </c>
      <c r="U23" s="20">
        <v>9</v>
      </c>
      <c r="V23" s="20">
        <v>5</v>
      </c>
      <c r="W23" s="20">
        <v>0</v>
      </c>
      <c r="X23" s="20">
        <v>0</v>
      </c>
      <c r="Y23" s="20">
        <v>0</v>
      </c>
      <c r="Z23" s="13"/>
      <c r="AA23" s="60"/>
      <c r="AB23" s="22" t="str">
        <f>U4</f>
        <v>viides</v>
      </c>
      <c r="AC23" s="21">
        <f>O19*U19+O20*U20+O21*U21+O22*U22+O23*U23+O24*U24+O25*U25</f>
        <v>4222</v>
      </c>
      <c r="AD23" s="23">
        <v>0</v>
      </c>
      <c r="AE23" s="23">
        <v>5</v>
      </c>
      <c r="AF23" s="23">
        <v>2</v>
      </c>
      <c r="AG23" s="23">
        <v>0</v>
      </c>
      <c r="AH23" s="23">
        <v>0</v>
      </c>
      <c r="AI23" s="23">
        <v>0</v>
      </c>
      <c r="AJ23" s="23">
        <v>2</v>
      </c>
      <c r="AK23" s="23">
        <v>2</v>
      </c>
      <c r="AL23" s="23">
        <v>9</v>
      </c>
      <c r="AM23" s="23">
        <v>9</v>
      </c>
      <c r="AN23" s="23">
        <v>0</v>
      </c>
      <c r="AO23" s="23">
        <v>2</v>
      </c>
      <c r="AP23" s="23">
        <v>2</v>
      </c>
      <c r="AQ23" s="23">
        <v>0</v>
      </c>
      <c r="AR23" s="23">
        <v>0</v>
      </c>
      <c r="AS23" s="15"/>
      <c r="AT23" s="64"/>
      <c r="AU23" s="24" t="str">
        <f>AN4</f>
        <v>viides</v>
      </c>
      <c r="AV23" s="51">
        <f>AC19*AN19+AC20*AN20+AC21*AN21+AC22*AN22+AC23*AN23+AC24*AN24+AC25*AN25+AC26*AN26+AC27*AN27+AC28*AN28</f>
        <v>28060</v>
      </c>
      <c r="AW23" s="24">
        <f t="shared" si="0"/>
        <v>15</v>
      </c>
      <c r="AX23" s="37"/>
      <c r="AY23" s="38"/>
      <c r="AZ23" s="38"/>
      <c r="BA23" s="1"/>
    </row>
    <row r="24" spans="1:56" ht="15" customHeight="1">
      <c r="A24" s="1"/>
      <c r="B24" s="1"/>
      <c r="C24" s="1"/>
      <c r="D24" s="9"/>
      <c r="E24" s="109">
        <f t="shared" ref="E24:J24" si="1">SUM(E19:E23)</f>
        <v>13</v>
      </c>
      <c r="F24" s="109">
        <f t="shared" si="1"/>
        <v>23</v>
      </c>
      <c r="G24" s="109">
        <f t="shared" si="1"/>
        <v>19</v>
      </c>
      <c r="H24" s="109">
        <f t="shared" si="1"/>
        <v>18</v>
      </c>
      <c r="I24" s="109">
        <f t="shared" si="1"/>
        <v>18</v>
      </c>
      <c r="J24" s="109">
        <f t="shared" si="1"/>
        <v>28</v>
      </c>
      <c r="K24" s="109">
        <f>SUM(K19:K23)</f>
        <v>25</v>
      </c>
      <c r="L24" s="82" t="str">
        <f>D18</f>
        <v>Tärkeys</v>
      </c>
      <c r="M24" s="63"/>
      <c r="N24" s="19" t="str">
        <f>F4</f>
        <v>6. kohta</v>
      </c>
      <c r="O24" s="19">
        <f>D19*F19+D20*F20+D21*F21+D22*F22+D23*F23</f>
        <v>182</v>
      </c>
      <c r="P24" s="20">
        <v>9</v>
      </c>
      <c r="Q24" s="20">
        <v>9</v>
      </c>
      <c r="R24" s="20">
        <v>2</v>
      </c>
      <c r="S24" s="20">
        <v>0</v>
      </c>
      <c r="T24" s="20">
        <v>9</v>
      </c>
      <c r="U24" s="20">
        <v>5</v>
      </c>
      <c r="V24" s="20">
        <v>0</v>
      </c>
      <c r="W24" s="20">
        <v>0</v>
      </c>
      <c r="X24" s="20">
        <v>0</v>
      </c>
      <c r="Y24" s="20">
        <v>0</v>
      </c>
      <c r="Z24" s="13"/>
      <c r="AA24" s="61"/>
      <c r="AB24" s="28" t="str">
        <f>T4</f>
        <v>KUUDES</v>
      </c>
      <c r="AC24" s="22">
        <f>O19*T19+O20*T20+O21*T21+O22*T22+O23*T23+O24*T24+O25*T25</f>
        <v>4654</v>
      </c>
      <c r="AD24" s="23">
        <v>9</v>
      </c>
      <c r="AE24" s="23">
        <v>9</v>
      </c>
      <c r="AF24" s="23">
        <v>0</v>
      </c>
      <c r="AG24" s="23">
        <v>0</v>
      </c>
      <c r="AH24" s="23">
        <v>0</v>
      </c>
      <c r="AI24" s="23">
        <v>5</v>
      </c>
      <c r="AJ24" s="23">
        <v>9</v>
      </c>
      <c r="AK24" s="23">
        <v>9</v>
      </c>
      <c r="AL24" s="23">
        <v>2</v>
      </c>
      <c r="AM24" s="23">
        <v>0</v>
      </c>
      <c r="AN24" s="23">
        <v>0</v>
      </c>
      <c r="AO24" s="23">
        <v>0</v>
      </c>
      <c r="AP24" s="23">
        <v>2</v>
      </c>
      <c r="AQ24" s="23">
        <v>9</v>
      </c>
      <c r="AR24" s="23">
        <v>0</v>
      </c>
      <c r="AS24" s="15"/>
      <c r="AT24" s="65"/>
      <c r="AU24" s="24" t="str">
        <f>AM4</f>
        <v>kuuudes</v>
      </c>
      <c r="AV24" s="51">
        <f>AC19*AM19+AC20*AM20+AC21*AM21+AC22*AM22+AC23*AM23+AC24*AM24+AC25*AM25+AC26*AM26+AC27*AM27+AC28*AM28</f>
        <v>52408</v>
      </c>
      <c r="AW24" s="24">
        <f t="shared" si="0"/>
        <v>11</v>
      </c>
      <c r="AX24" s="37"/>
      <c r="AY24" s="38"/>
      <c r="AZ24" s="38"/>
      <c r="BA24" s="1"/>
    </row>
    <row r="25" spans="1:56" ht="15" customHeight="1">
      <c r="A25" s="1"/>
      <c r="B25" s="42" t="s">
        <v>26</v>
      </c>
      <c r="C25" s="1"/>
      <c r="D25" s="9"/>
      <c r="E25" s="82"/>
      <c r="F25" s="82"/>
      <c r="G25" s="82"/>
      <c r="H25" s="82"/>
      <c r="I25" s="82"/>
      <c r="J25" s="82"/>
      <c r="K25" s="82"/>
      <c r="L25" s="82"/>
      <c r="M25" s="39"/>
      <c r="N25" s="19" t="str">
        <f>E4</f>
        <v>7. kohta</v>
      </c>
      <c r="O25" s="19">
        <f>D19*E19+D20*E20+D21*E21+D22*E22+D23*E23</f>
        <v>108</v>
      </c>
      <c r="P25" s="20">
        <v>0</v>
      </c>
      <c r="Q25" s="20">
        <v>0</v>
      </c>
      <c r="R25" s="20">
        <v>2</v>
      </c>
      <c r="S25" s="20">
        <v>0</v>
      </c>
      <c r="T25" s="20">
        <v>0</v>
      </c>
      <c r="U25" s="20">
        <v>2</v>
      </c>
      <c r="V25" s="20">
        <v>2</v>
      </c>
      <c r="W25" s="20">
        <v>0</v>
      </c>
      <c r="X25" s="20">
        <v>0</v>
      </c>
      <c r="Y25" s="20">
        <v>0</v>
      </c>
      <c r="Z25" s="13"/>
      <c r="AA25" s="61"/>
      <c r="AB25" s="22" t="str">
        <f>S4</f>
        <v>seitsemäs</v>
      </c>
      <c r="AC25" s="21">
        <f>O19*S19+O20*S20+O21*S21+O22*S22+O23*S23+O24*S24+O25*S25</f>
        <v>1048</v>
      </c>
      <c r="AD25" s="23">
        <v>9</v>
      </c>
      <c r="AE25" s="23">
        <v>9</v>
      </c>
      <c r="AF25" s="23">
        <v>9</v>
      </c>
      <c r="AG25" s="23">
        <v>0</v>
      </c>
      <c r="AH25" s="23">
        <v>5</v>
      </c>
      <c r="AI25" s="23">
        <v>5</v>
      </c>
      <c r="AJ25" s="23">
        <v>0</v>
      </c>
      <c r="AK25" s="23">
        <v>0</v>
      </c>
      <c r="AL25" s="23">
        <v>2</v>
      </c>
      <c r="AM25" s="23">
        <v>2</v>
      </c>
      <c r="AN25" s="23">
        <v>0</v>
      </c>
      <c r="AO25" s="23">
        <v>0</v>
      </c>
      <c r="AP25" s="23">
        <v>9</v>
      </c>
      <c r="AQ25" s="23">
        <v>2</v>
      </c>
      <c r="AR25" s="23">
        <v>9</v>
      </c>
      <c r="AS25" s="15"/>
      <c r="AT25" s="65"/>
      <c r="AU25" s="24">
        <f>AL4</f>
        <v>7</v>
      </c>
      <c r="AV25" s="51">
        <f>AC19*AL19+AC20*AL20+AC21*AL21+AC22*AL22+AC23*AL23+AC24*AL24+AC25*AL25+AC26*AL26+AC27*AL27+AC28*AL28</f>
        <v>49402</v>
      </c>
      <c r="AW25" s="24">
        <f t="shared" si="0"/>
        <v>13</v>
      </c>
      <c r="AX25" s="37"/>
      <c r="AY25" s="38"/>
      <c r="AZ25" s="38"/>
      <c r="BA25" s="1"/>
    </row>
    <row r="26" spans="1:56" ht="15" customHeight="1">
      <c r="A26" s="1"/>
      <c r="B26" s="42"/>
      <c r="D26" s="9"/>
      <c r="E26" s="82"/>
      <c r="F26" s="82"/>
      <c r="G26" s="82"/>
      <c r="H26" s="82"/>
      <c r="I26" s="82"/>
      <c r="J26" s="82"/>
      <c r="K26" s="82"/>
      <c r="L26" s="82"/>
      <c r="M26" s="1"/>
      <c r="N26" s="1"/>
      <c r="O26" s="1"/>
      <c r="P26" s="115">
        <f t="shared" ref="P26:X26" si="2">SUM(P19:P25)</f>
        <v>14</v>
      </c>
      <c r="Q26" s="115">
        <f t="shared" si="2"/>
        <v>23</v>
      </c>
      <c r="R26" s="115">
        <f t="shared" si="2"/>
        <v>20</v>
      </c>
      <c r="S26" s="115">
        <f t="shared" si="2"/>
        <v>9</v>
      </c>
      <c r="T26" s="115">
        <f t="shared" si="2"/>
        <v>32</v>
      </c>
      <c r="U26" s="115">
        <f t="shared" si="2"/>
        <v>25</v>
      </c>
      <c r="V26" s="115">
        <f t="shared" si="2"/>
        <v>16</v>
      </c>
      <c r="W26" s="115">
        <f t="shared" si="2"/>
        <v>18</v>
      </c>
      <c r="X26" s="115">
        <f t="shared" si="2"/>
        <v>7</v>
      </c>
      <c r="Y26" s="115">
        <f>SUM(Y19:Y25)</f>
        <v>5</v>
      </c>
      <c r="Z26" s="92" t="str">
        <f>D18</f>
        <v>Tärkeys</v>
      </c>
      <c r="AA26" s="61"/>
      <c r="AB26" s="28" t="str">
        <f>R4</f>
        <v>kahdeksas</v>
      </c>
      <c r="AC26" s="22">
        <f>O19*R19+O20*R20+O21*R21+O22*R22+O23*R23+O24*R24+O25*R25</f>
        <v>2402</v>
      </c>
      <c r="AD26" s="23">
        <v>9</v>
      </c>
      <c r="AE26" s="23">
        <v>9</v>
      </c>
      <c r="AF26" s="23">
        <v>0</v>
      </c>
      <c r="AG26" s="23">
        <v>9</v>
      </c>
      <c r="AH26" s="23">
        <v>9</v>
      </c>
      <c r="AI26" s="23">
        <v>9</v>
      </c>
      <c r="AJ26" s="23">
        <v>0</v>
      </c>
      <c r="AK26" s="23">
        <v>0</v>
      </c>
      <c r="AL26" s="23">
        <v>0</v>
      </c>
      <c r="AM26" s="23">
        <v>2</v>
      </c>
      <c r="AN26" s="23">
        <v>2</v>
      </c>
      <c r="AO26" s="23">
        <v>0</v>
      </c>
      <c r="AP26" s="23">
        <v>9</v>
      </c>
      <c r="AQ26" s="23">
        <v>9</v>
      </c>
      <c r="AR26" s="23">
        <v>9</v>
      </c>
      <c r="AS26" s="15"/>
      <c r="AT26" s="65"/>
      <c r="AU26" s="24">
        <f>AK4</f>
        <v>8</v>
      </c>
      <c r="AV26" s="51">
        <f>AC19*AK19+AC20*AK20+AC21*AK21+AC22*AK22+AC23*AK23+AC24*AK24+AC25*AK25+AC26*AK26+AC27*AK27+AC28*AK28</f>
        <v>50330</v>
      </c>
      <c r="AW26" s="24">
        <f t="shared" si="0"/>
        <v>12</v>
      </c>
      <c r="AX26" s="37"/>
      <c r="AY26" s="38"/>
      <c r="AZ26" s="38"/>
      <c r="BA26" s="1"/>
    </row>
    <row r="27" spans="1:56" ht="15" customHeight="1">
      <c r="A27" s="1"/>
      <c r="B27" s="42" t="s">
        <v>23</v>
      </c>
      <c r="C27" s="1"/>
      <c r="D27" s="9"/>
      <c r="E27" s="110"/>
      <c r="F27" s="110"/>
      <c r="G27" s="110"/>
      <c r="H27" s="110"/>
      <c r="I27" s="110"/>
      <c r="J27" s="110"/>
      <c r="K27" s="110"/>
      <c r="L27" s="82"/>
      <c r="M27" s="1"/>
      <c r="N27" s="1"/>
      <c r="O27" s="1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92"/>
      <c r="AA27" s="61"/>
      <c r="AB27" s="28" t="str">
        <f>Q4</f>
        <v>Yhdeksäs</v>
      </c>
      <c r="AC27" s="22">
        <f>O19*Q19+O20*Q20+O21*Q21+O22*Q22+O23*Q23+O24*Q24+O25*Q25</f>
        <v>4221</v>
      </c>
      <c r="AD27" s="23">
        <v>5</v>
      </c>
      <c r="AE27" s="23">
        <v>5</v>
      </c>
      <c r="AF27" s="23">
        <v>5</v>
      </c>
      <c r="AG27" s="23">
        <v>5</v>
      </c>
      <c r="AH27" s="23">
        <v>5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2</v>
      </c>
      <c r="AP27" s="23">
        <v>0</v>
      </c>
      <c r="AQ27" s="23">
        <v>2</v>
      </c>
      <c r="AR27" s="23">
        <v>0</v>
      </c>
      <c r="AS27" s="15"/>
      <c r="AT27" s="65"/>
      <c r="AU27" s="24">
        <f>AJ4</f>
        <v>9</v>
      </c>
      <c r="AV27" s="51">
        <f>AC19*AJ19+AC20*AJ20+AC21*AJ21+AC22*AJ22+AC23*AJ23+AC24*AJ24+AC25*AJ25+AC26*AJ26+AC27*AJ27+AC28*AJ28</f>
        <v>55498</v>
      </c>
      <c r="AW27" s="24">
        <f t="shared" si="0"/>
        <v>10</v>
      </c>
      <c r="AX27" s="37"/>
      <c r="AY27" s="38"/>
      <c r="AZ27" s="38"/>
      <c r="BA27" s="1"/>
    </row>
    <row r="28" spans="1:56" ht="15" customHeight="1">
      <c r="A28" s="1"/>
      <c r="B28" s="42"/>
      <c r="D28" s="9"/>
      <c r="E28" s="104"/>
      <c r="F28" s="104"/>
      <c r="G28" s="104"/>
      <c r="H28" s="104"/>
      <c r="I28" s="104"/>
      <c r="J28" s="104"/>
      <c r="K28" s="104"/>
      <c r="L28" s="82" t="s">
        <v>6</v>
      </c>
      <c r="M28" s="111" t="s">
        <v>33</v>
      </c>
      <c r="N28" s="1"/>
      <c r="O28" s="1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40"/>
      <c r="AB28" s="22" t="str">
        <f>P4</f>
        <v>Kymmenes</v>
      </c>
      <c r="AC28" s="22">
        <f>O19*P19+O20*P20+O21*P21+O22*P22+O23*P23+O24*P24+O25*P25</f>
        <v>2678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2</v>
      </c>
      <c r="AQ28" s="23">
        <v>0</v>
      </c>
      <c r="AR28" s="23">
        <v>0</v>
      </c>
      <c r="AS28" s="15"/>
      <c r="AT28" s="65"/>
      <c r="AU28" s="24">
        <f>AI4</f>
        <v>10</v>
      </c>
      <c r="AV28" s="51">
        <f>AC19*AI19+AC20*AI20+AC21*AI21+AC22*AI22+AC23*AI23+AC24*AI24+AC25*AI25+AC26*AI26+AC27*AI27+AC28*AI28</f>
        <v>72387</v>
      </c>
      <c r="AW28" s="24">
        <f t="shared" si="0"/>
        <v>5</v>
      </c>
      <c r="AX28" s="37"/>
      <c r="AY28" s="38"/>
      <c r="AZ28" s="38"/>
      <c r="BA28" s="1"/>
    </row>
    <row r="29" spans="1:56" ht="15" customHeight="1">
      <c r="A29" s="1"/>
      <c r="B29" s="42" t="s">
        <v>24</v>
      </c>
      <c r="C29" s="9"/>
      <c r="D29" s="9"/>
      <c r="E29" s="105"/>
      <c r="F29" s="105"/>
      <c r="G29" s="105"/>
      <c r="H29" s="105"/>
      <c r="I29" s="105"/>
      <c r="J29" s="105"/>
      <c r="K29" s="105"/>
      <c r="L29" s="82"/>
      <c r="M29" s="112"/>
      <c r="N29" s="1"/>
      <c r="O29" s="1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1"/>
      <c r="AB29" s="1"/>
      <c r="AC29" s="1"/>
      <c r="AD29" s="80">
        <f t="shared" ref="AD29:AQ29" si="3">SUM(AD19:AD28)</f>
        <v>34</v>
      </c>
      <c r="AE29" s="80">
        <f t="shared" si="3"/>
        <v>39</v>
      </c>
      <c r="AF29" s="80">
        <f t="shared" si="3"/>
        <v>27</v>
      </c>
      <c r="AG29" s="80">
        <f t="shared" si="3"/>
        <v>25</v>
      </c>
      <c r="AH29" s="80">
        <f t="shared" si="3"/>
        <v>30</v>
      </c>
      <c r="AI29" s="80">
        <f t="shared" si="3"/>
        <v>39</v>
      </c>
      <c r="AJ29" s="80">
        <f t="shared" si="3"/>
        <v>13</v>
      </c>
      <c r="AK29" s="80">
        <f t="shared" si="3"/>
        <v>11</v>
      </c>
      <c r="AL29" s="80">
        <f t="shared" si="3"/>
        <v>13</v>
      </c>
      <c r="AM29" s="80">
        <f t="shared" si="3"/>
        <v>17</v>
      </c>
      <c r="AN29" s="80">
        <f t="shared" si="3"/>
        <v>11</v>
      </c>
      <c r="AO29" s="80">
        <f t="shared" si="3"/>
        <v>15</v>
      </c>
      <c r="AP29" s="80">
        <f t="shared" si="3"/>
        <v>42</v>
      </c>
      <c r="AQ29" s="80">
        <f t="shared" si="3"/>
        <v>58</v>
      </c>
      <c r="AR29" s="80">
        <f>SUM(AR19:AR28)</f>
        <v>36</v>
      </c>
      <c r="AS29" s="58" t="str">
        <f>D18</f>
        <v>Tärkeys</v>
      </c>
      <c r="AT29" s="65"/>
      <c r="AU29" s="24">
        <f>AH4</f>
        <v>11</v>
      </c>
      <c r="AV29" s="51">
        <f>AC19*AH19+AC20*AH20+AC21*AH21+AC22*AH22+AC23*AH23+AC24*AH24+AC25*AH25+AC26*AH26+AC27*AH27+AC28*AH28</f>
        <v>61717</v>
      </c>
      <c r="AW29" s="24">
        <f t="shared" si="0"/>
        <v>9</v>
      </c>
      <c r="AX29" s="37"/>
      <c r="AY29" s="38"/>
      <c r="AZ29" s="38"/>
      <c r="BA29" s="1"/>
    </row>
    <row r="30" spans="1:56" ht="15" customHeight="1">
      <c r="A30" s="1"/>
      <c r="B30" s="42"/>
      <c r="D30" s="1"/>
      <c r="E30" s="105"/>
      <c r="F30" s="105"/>
      <c r="G30" s="105"/>
      <c r="H30" s="105"/>
      <c r="I30" s="105"/>
      <c r="J30" s="105"/>
      <c r="K30" s="105"/>
      <c r="L30" s="82"/>
      <c r="M30" s="112"/>
      <c r="N30" s="1"/>
      <c r="O30" s="1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92" t="str">
        <f>L28</f>
        <v>Vastuullinen</v>
      </c>
      <c r="AA30" s="111" t="s">
        <v>34</v>
      </c>
      <c r="AB30" s="1"/>
      <c r="AC30" s="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59"/>
      <c r="AT30" s="65"/>
      <c r="AU30" s="24">
        <f>AG4</f>
        <v>12</v>
      </c>
      <c r="AV30" s="51">
        <f>AC19*AG19+AC20*AG20+AC21*AG21+AC22*AG22+AC23*AG23+AC24*AG24+AC25*AG25+AC26*AG26+AC27*AG27+AC28*AG28</f>
        <v>73100</v>
      </c>
      <c r="AW30" s="24">
        <f t="shared" si="0"/>
        <v>4</v>
      </c>
      <c r="AX30" s="37"/>
      <c r="AY30" s="38"/>
      <c r="AZ30" s="38"/>
      <c r="BA30" s="1"/>
    </row>
    <row r="31" spans="1:56" ht="15" customHeight="1">
      <c r="A31" s="1"/>
      <c r="B31" s="42" t="s">
        <v>25</v>
      </c>
      <c r="C31" s="1"/>
      <c r="D31" s="1"/>
      <c r="E31" s="105"/>
      <c r="F31" s="105"/>
      <c r="G31" s="105"/>
      <c r="H31" s="105"/>
      <c r="I31" s="105"/>
      <c r="J31" s="105"/>
      <c r="K31" s="105"/>
      <c r="L31" s="82"/>
      <c r="M31" s="112"/>
      <c r="N31" s="1"/>
      <c r="O31" s="1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81"/>
      <c r="AA31" s="112"/>
      <c r="AB31" s="1"/>
      <c r="AC31" s="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59"/>
      <c r="AT31" s="65"/>
      <c r="AU31" s="24">
        <f>AF4</f>
        <v>13</v>
      </c>
      <c r="AV31" s="51">
        <f>AC19*AF19+AC20*AF20+AC21*AF21+AC22*AF22+AC23*AF23+AC24*AF24+AC25*AF25+AC26*AF26+AC27*AF27+AC28*AF28</f>
        <v>67839</v>
      </c>
      <c r="AW31" s="24">
        <f t="shared" si="0"/>
        <v>7</v>
      </c>
      <c r="AX31" s="37"/>
      <c r="AY31" s="38"/>
      <c r="AZ31" s="38"/>
      <c r="BA31" s="1"/>
    </row>
    <row r="32" spans="1:56" ht="15" customHeight="1">
      <c r="A32" s="1"/>
      <c r="B32" s="42"/>
      <c r="C32" s="85"/>
      <c r="D32" s="1"/>
      <c r="E32" s="105"/>
      <c r="F32" s="105"/>
      <c r="G32" s="105"/>
      <c r="H32" s="105"/>
      <c r="I32" s="105"/>
      <c r="J32" s="105"/>
      <c r="K32" s="105"/>
      <c r="L32" s="82"/>
      <c r="M32" s="112"/>
      <c r="N32" s="1"/>
      <c r="O32" s="1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81"/>
      <c r="AA32" s="112"/>
      <c r="AB32" s="1"/>
      <c r="AC32" s="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59"/>
      <c r="AT32" s="65"/>
      <c r="AU32" s="24">
        <f>AE4</f>
        <v>14</v>
      </c>
      <c r="AV32" s="51">
        <f>AC19*AE19+AC20*AE20+AC21*AE21+AC22*AE22+AC23*AE23+AC24*AE24+AC25*AE25+AC26*AE26+AC27*AE27+AC28*AE28</f>
        <v>117059</v>
      </c>
      <c r="AW32" s="24">
        <f t="shared" si="0"/>
        <v>2</v>
      </c>
      <c r="AX32" s="37"/>
      <c r="AY32" s="38"/>
      <c r="AZ32" s="38"/>
      <c r="BA32" s="1"/>
    </row>
    <row r="33" spans="1:53" ht="15" customHeight="1">
      <c r="A33" s="1"/>
      <c r="B33" s="42"/>
      <c r="C33" s="107"/>
      <c r="D33" s="1"/>
      <c r="E33" s="106"/>
      <c r="F33" s="106"/>
      <c r="G33" s="106"/>
      <c r="H33" s="106"/>
      <c r="I33" s="106"/>
      <c r="J33" s="106"/>
      <c r="K33" s="106"/>
      <c r="L33" s="82"/>
      <c r="M33" s="112"/>
      <c r="N33" s="1"/>
      <c r="O33" s="1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81"/>
      <c r="AA33" s="112"/>
      <c r="AB33" s="1"/>
      <c r="AC33" s="1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8" t="str">
        <f>L28</f>
        <v>Vastuullinen</v>
      </c>
      <c r="AT33" s="41"/>
      <c r="AU33" s="24">
        <f>AD4</f>
        <v>15</v>
      </c>
      <c r="AV33" s="51">
        <f>AC19*AD19+AC20*AD20+AC21*AD21+AC22*AD22+AC23*AD23+AC24*AD24+AC25*AD25+AC26*AD26+AC27*AD27+AC28*AD28</f>
        <v>95931</v>
      </c>
      <c r="AW33" s="24">
        <f t="shared" si="0"/>
        <v>3</v>
      </c>
      <c r="AX33" s="37"/>
      <c r="AY33" s="38"/>
      <c r="AZ33" s="38"/>
      <c r="BA33" s="1"/>
    </row>
    <row r="34" spans="1:53" ht="25.9" customHeight="1">
      <c r="A34" s="1"/>
      <c r="B34" s="1"/>
      <c r="C34" s="1"/>
      <c r="D34" s="1"/>
      <c r="E34" s="104"/>
      <c r="F34" s="104"/>
      <c r="G34" s="104"/>
      <c r="H34" s="104"/>
      <c r="I34" s="104"/>
      <c r="J34" s="104"/>
      <c r="K34" s="104"/>
      <c r="L34" s="82" t="s">
        <v>7</v>
      </c>
      <c r="M34" s="112"/>
      <c r="N34" s="1"/>
      <c r="O34" s="1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92" t="str">
        <f>L34</f>
        <v>Mittari</v>
      </c>
      <c r="AA34" s="112"/>
      <c r="AB34" s="1"/>
      <c r="AC34" s="1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9"/>
      <c r="AT34" s="111" t="s">
        <v>35</v>
      </c>
      <c r="AU34" s="1"/>
      <c r="AV34" s="1"/>
      <c r="AW34" s="1"/>
      <c r="AX34" s="1"/>
      <c r="AY34" s="1"/>
      <c r="AZ34" s="1"/>
      <c r="BA34" s="1"/>
    </row>
    <row r="35" spans="1:53" ht="25.9" customHeight="1">
      <c r="A35" s="1"/>
      <c r="B35" s="1"/>
      <c r="C35" s="1"/>
      <c r="D35" s="1"/>
      <c r="E35" s="105"/>
      <c r="F35" s="105"/>
      <c r="G35" s="105"/>
      <c r="H35" s="105"/>
      <c r="I35" s="105"/>
      <c r="J35" s="105"/>
      <c r="K35" s="105"/>
      <c r="L35" s="59"/>
      <c r="M35" s="112"/>
      <c r="N35" s="1"/>
      <c r="O35" s="1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59"/>
      <c r="AA35" s="112"/>
      <c r="AB35" s="1"/>
      <c r="AC35" s="1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9"/>
      <c r="AT35" s="112"/>
      <c r="AU35" s="1"/>
      <c r="AV35" s="1"/>
      <c r="AW35" s="1"/>
      <c r="AX35" s="1"/>
      <c r="AY35" s="1"/>
      <c r="AZ35" s="1"/>
      <c r="BA35" s="1"/>
    </row>
    <row r="36" spans="1:53" ht="25.9" customHeight="1">
      <c r="A36" s="1"/>
      <c r="B36" s="102"/>
      <c r="C36" s="102"/>
      <c r="D36" s="1"/>
      <c r="E36" s="105"/>
      <c r="F36" s="105"/>
      <c r="G36" s="105"/>
      <c r="H36" s="105"/>
      <c r="I36" s="105"/>
      <c r="J36" s="105"/>
      <c r="K36" s="105"/>
      <c r="L36" s="59"/>
      <c r="M36" s="112"/>
      <c r="N36" s="1"/>
      <c r="O36" s="1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59"/>
      <c r="AA36" s="112"/>
      <c r="AB36" s="1"/>
      <c r="AC36" s="1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9"/>
      <c r="AT36" s="112"/>
      <c r="AU36" s="1"/>
      <c r="AV36" s="1"/>
      <c r="AW36" s="1"/>
      <c r="AX36" s="1"/>
      <c r="AY36" s="1"/>
      <c r="AZ36" s="1"/>
      <c r="BA36" s="1"/>
    </row>
    <row r="37" spans="1:53" ht="25.5" customHeight="1">
      <c r="A37" s="1"/>
      <c r="B37" s="102"/>
      <c r="C37" s="102"/>
      <c r="D37" s="1"/>
      <c r="E37" s="106"/>
      <c r="F37" s="106"/>
      <c r="G37" s="106"/>
      <c r="H37" s="106"/>
      <c r="I37" s="106"/>
      <c r="J37" s="106"/>
      <c r="K37" s="106"/>
      <c r="L37" s="59"/>
      <c r="M37" s="112"/>
      <c r="N37" s="1"/>
      <c r="O37" s="1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59"/>
      <c r="AA37" s="112"/>
      <c r="AB37" s="1"/>
      <c r="AC37" s="1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8" t="str">
        <f>L34</f>
        <v>Mittari</v>
      </c>
      <c r="AT37" s="112"/>
      <c r="AU37" s="1"/>
      <c r="AV37" s="1"/>
      <c r="AW37" s="1"/>
      <c r="AX37" s="1"/>
      <c r="AY37" s="1"/>
      <c r="AZ37" s="1"/>
      <c r="BA37" s="1"/>
    </row>
    <row r="38" spans="1:53" ht="25.5" customHeight="1">
      <c r="A38" s="1"/>
      <c r="B38" s="103"/>
      <c r="C38" s="103"/>
      <c r="D38" s="1"/>
      <c r="E38" s="104"/>
      <c r="F38" s="104"/>
      <c r="G38" s="104"/>
      <c r="H38" s="104"/>
      <c r="I38" s="104"/>
      <c r="J38" s="104"/>
      <c r="K38" s="104"/>
      <c r="L38" s="82" t="s">
        <v>30</v>
      </c>
      <c r="M38" s="112"/>
      <c r="N38" s="1"/>
      <c r="O38" s="1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92" t="str">
        <f>L38</f>
        <v>Ajankohta</v>
      </c>
      <c r="AA38" s="112"/>
      <c r="AB38" s="1"/>
      <c r="AC38" s="1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9"/>
      <c r="AT38" s="112"/>
      <c r="AU38" s="1"/>
      <c r="AV38" s="1"/>
      <c r="AW38" s="1"/>
      <c r="AX38" s="1"/>
      <c r="AY38" s="1"/>
      <c r="AZ38" s="1"/>
      <c r="BA38" s="1"/>
    </row>
    <row r="39" spans="1:53" ht="25.5" customHeight="1">
      <c r="A39" s="1"/>
      <c r="B39" s="103"/>
      <c r="C39" s="103"/>
      <c r="D39" s="1"/>
      <c r="E39" s="105"/>
      <c r="F39" s="105"/>
      <c r="G39" s="105"/>
      <c r="H39" s="105"/>
      <c r="I39" s="105"/>
      <c r="J39" s="105"/>
      <c r="K39" s="105"/>
      <c r="L39" s="59"/>
      <c r="M39" s="112"/>
      <c r="N39" s="1"/>
      <c r="O39" s="1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59"/>
      <c r="AA39" s="112"/>
      <c r="AB39" s="1"/>
      <c r="AC39" s="1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9"/>
      <c r="AT39" s="112"/>
      <c r="AU39" s="1"/>
      <c r="AV39" s="1"/>
      <c r="AW39" s="1"/>
      <c r="AX39" s="1"/>
      <c r="AY39" s="1"/>
      <c r="AZ39" s="1"/>
      <c r="BA39" s="1"/>
    </row>
    <row r="40" spans="1:53" ht="25.5" customHeight="1">
      <c r="A40" s="1"/>
      <c r="B40" s="1"/>
      <c r="C40" s="1"/>
      <c r="D40" s="1"/>
      <c r="E40" s="105"/>
      <c r="F40" s="105"/>
      <c r="G40" s="105"/>
      <c r="H40" s="105"/>
      <c r="I40" s="105"/>
      <c r="J40" s="105"/>
      <c r="K40" s="105"/>
      <c r="L40" s="59"/>
      <c r="M40" s="112"/>
      <c r="N40" s="1"/>
      <c r="O40" s="1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59"/>
      <c r="AA40" s="112"/>
      <c r="AB40" s="1"/>
      <c r="AC40" s="1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9"/>
      <c r="AT40" s="112"/>
      <c r="AU40" s="1"/>
      <c r="AV40" s="1"/>
      <c r="AW40" s="1"/>
      <c r="AX40" s="1"/>
      <c r="AY40" s="1"/>
      <c r="AZ40" s="1"/>
      <c r="BA40" s="1"/>
    </row>
    <row r="41" spans="1:53" ht="31.9" customHeight="1">
      <c r="A41" s="1"/>
      <c r="B41" s="1"/>
      <c r="C41" s="1"/>
      <c r="D41" s="1"/>
      <c r="E41" s="106"/>
      <c r="F41" s="106"/>
      <c r="G41" s="106"/>
      <c r="H41" s="106"/>
      <c r="I41" s="106"/>
      <c r="J41" s="106"/>
      <c r="K41" s="106"/>
      <c r="L41" s="59"/>
      <c r="M41" s="112"/>
      <c r="N41" s="1"/>
      <c r="O41" s="1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59"/>
      <c r="AA41" s="112"/>
      <c r="AB41" s="1"/>
      <c r="AC41" s="1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8" t="str">
        <f>L38</f>
        <v>Ajankohta</v>
      </c>
      <c r="AT41" s="112"/>
      <c r="AU41" s="1"/>
      <c r="AV41" s="1"/>
      <c r="AW41" s="1"/>
      <c r="AX41" s="1"/>
      <c r="AY41" s="1"/>
      <c r="AZ41" s="1"/>
      <c r="BA41" s="1"/>
    </row>
    <row r="42" spans="1:53" ht="31.9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9"/>
      <c r="AT42" s="112"/>
      <c r="AU42" s="1"/>
      <c r="AV42" s="1"/>
      <c r="AW42" s="1"/>
      <c r="AX42" s="1"/>
      <c r="AY42" s="1"/>
      <c r="AZ42" s="1"/>
      <c r="BA42" s="1"/>
    </row>
    <row r="43" spans="1:53" ht="31.9" customHeight="1">
      <c r="A43" s="1"/>
      <c r="B43" s="50" t="s">
        <v>31</v>
      </c>
      <c r="C43" s="4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9"/>
      <c r="AT43" s="112"/>
      <c r="AU43" s="1"/>
      <c r="AV43" s="1"/>
      <c r="AW43" s="1"/>
      <c r="AX43" s="1"/>
      <c r="AY43" s="1"/>
      <c r="AZ43" s="1"/>
      <c r="BA43" s="1"/>
    </row>
    <row r="44" spans="1:53" ht="31.9" customHeight="1">
      <c r="A44" s="1"/>
      <c r="B44" s="44"/>
      <c r="C44" s="45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9"/>
      <c r="AT44" s="112"/>
      <c r="AU44" s="1"/>
      <c r="AV44" s="1"/>
      <c r="AW44" s="1"/>
      <c r="AX44" s="1"/>
      <c r="AY44" s="1"/>
      <c r="AZ44" s="1"/>
      <c r="BA44" s="1"/>
    </row>
    <row r="45" spans="1:53" ht="13.9" customHeight="1">
      <c r="A45" s="1"/>
      <c r="B45" s="44"/>
      <c r="C45" s="45" t="s">
        <v>27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</row>
    <row r="46" spans="1:53">
      <c r="A46" s="1"/>
      <c r="B46" s="46"/>
      <c r="C46" s="47">
        <v>1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</row>
    <row r="47" spans="1:53">
      <c r="A47" s="1"/>
      <c r="B47" s="46"/>
      <c r="C47" s="47">
        <v>2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</row>
    <row r="48" spans="1:53">
      <c r="A48" s="1"/>
      <c r="B48" s="46"/>
      <c r="C48" s="47">
        <v>3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</row>
    <row r="49" spans="1:53">
      <c r="A49" s="1"/>
      <c r="B49" s="46"/>
      <c r="C49" s="47">
        <v>5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</row>
    <row r="50" spans="1:53">
      <c r="A50" s="1"/>
      <c r="B50" s="46"/>
      <c r="C50" s="47">
        <v>8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</row>
    <row r="51" spans="1:53">
      <c r="A51" s="1"/>
      <c r="B51" s="46"/>
      <c r="C51" s="47">
        <v>13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</row>
    <row r="52" spans="1:53">
      <c r="A52" s="1"/>
      <c r="B52" s="46"/>
      <c r="C52" s="45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</row>
    <row r="53" spans="1:53">
      <c r="A53" s="1"/>
      <c r="B53" s="44"/>
      <c r="C53" s="45" t="s">
        <v>28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</row>
    <row r="54" spans="1:53">
      <c r="A54" s="1"/>
      <c r="B54" s="46"/>
      <c r="C54" s="47"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</row>
    <row r="55" spans="1:53">
      <c r="A55" s="1"/>
      <c r="B55" s="46"/>
      <c r="C55" s="47">
        <v>2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</row>
    <row r="56" spans="1:53">
      <c r="A56" s="1"/>
      <c r="B56" s="46"/>
      <c r="C56" s="47">
        <v>5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</row>
    <row r="57" spans="1:53">
      <c r="A57" s="1"/>
      <c r="B57" s="46"/>
      <c r="C57" s="47">
        <v>9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</row>
    <row r="58" spans="1:53">
      <c r="A58" s="1"/>
      <c r="B58" s="48"/>
      <c r="C58" s="49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</row>
    <row r="59" spans="1:5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</row>
    <row r="60" spans="1:5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</row>
    <row r="61" spans="1:5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</row>
    <row r="62" spans="1:5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</row>
  </sheetData>
  <mergeCells count="190">
    <mergeCell ref="AT34:AT44"/>
    <mergeCell ref="AX17:AZ17"/>
    <mergeCell ref="Y26:Y29"/>
    <mergeCell ref="P26:P29"/>
    <mergeCell ref="Q26:Q29"/>
    <mergeCell ref="R26:R29"/>
    <mergeCell ref="S26:S29"/>
    <mergeCell ref="T26:T29"/>
    <mergeCell ref="U26:U29"/>
    <mergeCell ref="V26:V29"/>
    <mergeCell ref="W26:W29"/>
    <mergeCell ref="X26:X29"/>
    <mergeCell ref="AG29:AG32"/>
    <mergeCell ref="AH29:AH32"/>
    <mergeCell ref="AI29:AI32"/>
    <mergeCell ref="AJ29:AJ32"/>
    <mergeCell ref="AK29:AK32"/>
    <mergeCell ref="AL29:AL32"/>
    <mergeCell ref="Z26:Z29"/>
    <mergeCell ref="AR33:AR36"/>
    <mergeCell ref="AM29:AM32"/>
    <mergeCell ref="AN29:AN32"/>
    <mergeCell ref="B19:B23"/>
    <mergeCell ref="E24:E27"/>
    <mergeCell ref="F24:F27"/>
    <mergeCell ref="G24:G27"/>
    <mergeCell ref="H24:H27"/>
    <mergeCell ref="I24:I27"/>
    <mergeCell ref="J24:J27"/>
    <mergeCell ref="K24:K27"/>
    <mergeCell ref="L24:L27"/>
    <mergeCell ref="B36:C39"/>
    <mergeCell ref="E28:E33"/>
    <mergeCell ref="F28:F33"/>
    <mergeCell ref="G28:G33"/>
    <mergeCell ref="H28:H33"/>
    <mergeCell ref="I28:I33"/>
    <mergeCell ref="J28:J33"/>
    <mergeCell ref="K28:K33"/>
    <mergeCell ref="L28:L33"/>
    <mergeCell ref="C32:C33"/>
    <mergeCell ref="E38:E41"/>
    <mergeCell ref="F38:F41"/>
    <mergeCell ref="G38:G41"/>
    <mergeCell ref="H38:H41"/>
    <mergeCell ref="I38:I41"/>
    <mergeCell ref="J38:J41"/>
    <mergeCell ref="K38:K41"/>
    <mergeCell ref="E34:E37"/>
    <mergeCell ref="F34:F37"/>
    <mergeCell ref="G34:G37"/>
    <mergeCell ref="H34:H37"/>
    <mergeCell ref="I34:I37"/>
    <mergeCell ref="J34:J37"/>
    <mergeCell ref="K34:K37"/>
    <mergeCell ref="AO29:AO32"/>
    <mergeCell ref="AP29:AP32"/>
    <mergeCell ref="AQ29:AQ32"/>
    <mergeCell ref="AR29:AR32"/>
    <mergeCell ref="AS29:AS32"/>
    <mergeCell ref="P30:P33"/>
    <mergeCell ref="Q30:Q33"/>
    <mergeCell ref="R30:R33"/>
    <mergeCell ref="S30:S33"/>
    <mergeCell ref="T30:T33"/>
    <mergeCell ref="U30:U33"/>
    <mergeCell ref="V30:V33"/>
    <mergeCell ref="W30:W33"/>
    <mergeCell ref="X30:X33"/>
    <mergeCell ref="Y30:Y33"/>
    <mergeCell ref="Z30:Z33"/>
    <mergeCell ref="AD33:AD36"/>
    <mergeCell ref="AE33:AE36"/>
    <mergeCell ref="AF33:AF36"/>
    <mergeCell ref="AG33:AG36"/>
    <mergeCell ref="AH33:AH36"/>
    <mergeCell ref="AS33:AS36"/>
    <mergeCell ref="X34:X37"/>
    <mergeCell ref="Y34:Y37"/>
    <mergeCell ref="AM33:AM36"/>
    <mergeCell ref="AN33:AN36"/>
    <mergeCell ref="AO33:AO36"/>
    <mergeCell ref="AP33:AP36"/>
    <mergeCell ref="AQ33:AQ36"/>
    <mergeCell ref="AI33:AI36"/>
    <mergeCell ref="AM37:AM40"/>
    <mergeCell ref="AN37:AN40"/>
    <mergeCell ref="AO37:AO40"/>
    <mergeCell ref="AP37:AP40"/>
    <mergeCell ref="AI37:AI40"/>
    <mergeCell ref="AJ37:AJ40"/>
    <mergeCell ref="AK37:AK40"/>
    <mergeCell ref="AL37:AL40"/>
    <mergeCell ref="AE41:AE44"/>
    <mergeCell ref="L34:L37"/>
    <mergeCell ref="P34:P37"/>
    <mergeCell ref="Q34:Q37"/>
    <mergeCell ref="R34:R37"/>
    <mergeCell ref="S34:S37"/>
    <mergeCell ref="T34:T37"/>
    <mergeCell ref="U34:U37"/>
    <mergeCell ref="V34:V37"/>
    <mergeCell ref="W34:W37"/>
    <mergeCell ref="M28:M41"/>
    <mergeCell ref="AA30:AA41"/>
    <mergeCell ref="AQ37:AQ40"/>
    <mergeCell ref="AR37:AR40"/>
    <mergeCell ref="AS37:AS40"/>
    <mergeCell ref="AH37:AH40"/>
    <mergeCell ref="AS3:AS17"/>
    <mergeCell ref="AR4:AR17"/>
    <mergeCell ref="AD4:AD17"/>
    <mergeCell ref="AE4:AE17"/>
    <mergeCell ref="AF4:AF17"/>
    <mergeCell ref="AG4:AG17"/>
    <mergeCell ref="AH4:AH17"/>
    <mergeCell ref="AI4:AI17"/>
    <mergeCell ref="AJ4:AJ17"/>
    <mergeCell ref="AK4:AK17"/>
    <mergeCell ref="AL4:AL17"/>
    <mergeCell ref="AM4:AM17"/>
    <mergeCell ref="AN4:AN17"/>
    <mergeCell ref="AO4:AO17"/>
    <mergeCell ref="AP4:AP17"/>
    <mergeCell ref="AQ4:AQ17"/>
    <mergeCell ref="AG37:AG40"/>
    <mergeCell ref="AJ33:AJ36"/>
    <mergeCell ref="AK33:AK36"/>
    <mergeCell ref="AL33:AL36"/>
    <mergeCell ref="B4:C16"/>
    <mergeCell ref="Z3:Z17"/>
    <mergeCell ref="Y4:Y17"/>
    <mergeCell ref="P4:P17"/>
    <mergeCell ref="Q4:Q17"/>
    <mergeCell ref="R4:R17"/>
    <mergeCell ref="S4:S17"/>
    <mergeCell ref="T4:T17"/>
    <mergeCell ref="U4:U17"/>
    <mergeCell ref="V4:V17"/>
    <mergeCell ref="W4:W17"/>
    <mergeCell ref="X4:X17"/>
    <mergeCell ref="B3:C3"/>
    <mergeCell ref="AF41:AF44"/>
    <mergeCell ref="L3:L17"/>
    <mergeCell ref="K4:K17"/>
    <mergeCell ref="E4:E17"/>
    <mergeCell ref="F4:F17"/>
    <mergeCell ref="G4:G17"/>
    <mergeCell ref="H4:H17"/>
    <mergeCell ref="I4:I17"/>
    <mergeCell ref="J4:J17"/>
    <mergeCell ref="AD37:AD40"/>
    <mergeCell ref="AE37:AE40"/>
    <mergeCell ref="AF37:AF40"/>
    <mergeCell ref="AD29:AD32"/>
    <mergeCell ref="AE29:AE32"/>
    <mergeCell ref="AF29:AF32"/>
    <mergeCell ref="L38:L41"/>
    <mergeCell ref="P38:P41"/>
    <mergeCell ref="Q38:Q41"/>
    <mergeCell ref="R38:R41"/>
    <mergeCell ref="S38:S41"/>
    <mergeCell ref="T38:T41"/>
    <mergeCell ref="Z34:Z37"/>
    <mergeCell ref="Z38:Z41"/>
    <mergeCell ref="AD41:AD44"/>
    <mergeCell ref="AP41:AP44"/>
    <mergeCell ref="AQ41:AQ44"/>
    <mergeCell ref="AR41:AR44"/>
    <mergeCell ref="AS41:AS44"/>
    <mergeCell ref="AA19:AA27"/>
    <mergeCell ref="M19:M24"/>
    <mergeCell ref="AT19:AT32"/>
    <mergeCell ref="F3:K3"/>
    <mergeCell ref="Q3:Y3"/>
    <mergeCell ref="AE3:AR3"/>
    <mergeCell ref="AG41:AG44"/>
    <mergeCell ref="AH41:AH44"/>
    <mergeCell ref="AI41:AI44"/>
    <mergeCell ref="AJ41:AJ44"/>
    <mergeCell ref="AK41:AK44"/>
    <mergeCell ref="AL41:AL44"/>
    <mergeCell ref="AM41:AM44"/>
    <mergeCell ref="AN41:AN44"/>
    <mergeCell ref="AO41:AO44"/>
    <mergeCell ref="U38:U41"/>
    <mergeCell ref="V38:V41"/>
    <mergeCell ref="W38:W41"/>
    <mergeCell ref="X38:X41"/>
    <mergeCell ref="Y38:Y41"/>
  </mergeCells>
  <conditionalFormatting sqref="AV19:AV3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19:AC2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9:O2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D19:D23" xr:uid="{00000000-0002-0000-0000-000000000000}">
      <formula1>$C$46:$C$51</formula1>
    </dataValidation>
    <dataValidation type="list" allowBlank="1" showInputMessage="1" showErrorMessage="1" sqref="E19:K23 AD19:AR28 P19:Y25" xr:uid="{00000000-0002-0000-0000-000001000000}">
      <formula1>$C$54:$C$57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Miika Kuha</dc:creator>
  <cp:lastModifiedBy>Foundation_Katja</cp:lastModifiedBy>
  <dcterms:created xsi:type="dcterms:W3CDTF">2016-08-17T05:35:58Z</dcterms:created>
  <dcterms:modified xsi:type="dcterms:W3CDTF">2020-05-25T19:41:35Z</dcterms:modified>
</cp:coreProperties>
</file>